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45" activeTab="2"/>
  </bookViews>
  <sheets>
    <sheet name="проект 290 Пост.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голосованию'!$A$1:$F$118</definedName>
    <definedName name="_xlnm.Print_Area" localSheetId="1">'по заявлению'!$A$1:$F$123</definedName>
    <definedName name="_xlnm.Print_Area" localSheetId="0">'проект 290 Пост.'!$A$1:$F$132</definedName>
  </definedNames>
  <calcPr fullCalcOnLoad="1" fullPrecision="0"/>
</workbook>
</file>

<file path=xl/sharedStrings.xml><?xml version="1.0" encoding="utf-8"?>
<sst xmlns="http://schemas.openxmlformats.org/spreadsheetml/2006/main" count="631" uniqueCount="159">
  <si>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</si>
  <si>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</si>
  <si>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</si>
  <si>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</si>
  <si>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</si>
  <si>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</si>
  <si>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</si>
  <si>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</si>
  <si>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</si>
  <si>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</si>
  <si>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</si>
  <si>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</si>
  <si>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</si>
  <si>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</si>
  <si>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</si>
  <si>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</si>
  <si>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</si>
  <si>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</si>
  <si>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</si>
  <si>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</si>
  <si>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</si>
  <si>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</si>
  <si>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</si>
  <si>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</si>
  <si>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</si>
  <si>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</si>
  <si>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</si>
  <si>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</si>
  <si>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</si>
  <si>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</si>
  <si>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</si>
  <si>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</si>
  <si>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</si>
  <si>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</si>
  <si>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</si>
  <si>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</si>
  <si>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отключение системы отопления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</si>
  <si>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</si>
  <si>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</si>
  <si>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</si>
  <si>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</si>
  <si>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</si>
  <si>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</si>
  <si>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4 раза в год</t>
  </si>
  <si>
    <t>1 раз</t>
  </si>
  <si>
    <t>очистка от снега и льда водостоков</t>
  </si>
  <si>
    <t>восстановление общедомового уличного освещения</t>
  </si>
  <si>
    <t>(многоквартирный дом с электрическими плитами )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</si>
  <si>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</si>
  <si>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</si>
  <si>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</si>
  <si>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</si>
  <si>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</si>
  <si>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</si>
  <si>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</si>
  <si>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</si>
  <si>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ВСЕГО:</t>
  </si>
  <si>
    <t>подключение системы отопления с регулировкой</t>
  </si>
  <si>
    <t>Сбор, вывоз и утилизация ТБО*, руб/м2</t>
  </si>
  <si>
    <t>учет работ по капремонту</t>
  </si>
  <si>
    <t>1 раз в 3 года</t>
  </si>
  <si>
    <t>Управление многоквартирным домом, всего в т.ч.</t>
  </si>
  <si>
    <t>Итого</t>
  </si>
  <si>
    <t>гидравлическое испытание элеваторных узлов и запорной арматуры</t>
  </si>
  <si>
    <t>очистка  водосточных воронок</t>
  </si>
  <si>
    <t>1 раз в 4 года</t>
  </si>
  <si>
    <t xml:space="preserve">Проект </t>
  </si>
  <si>
    <t>по адресу: ул. Набережная, д.6 (S жилые + нежилые =10077,6;  S придом.тер. = 6546,34м2)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</si>
  <si>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</si>
  <si>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</si>
  <si>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</si>
  <si>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</si>
  <si>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</si>
  <si>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</si>
  <si>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</si>
  <si>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</si>
  <si>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</si>
  <si>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</si>
  <si>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</si>
  <si>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</si>
  <si>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</si>
  <si>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</si>
  <si>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</si>
  <si>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</si>
  <si>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</si>
  <si>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</si>
  <si>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</si>
  <si>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</si>
  <si>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</si>
  <si>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</si>
  <si>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</si>
  <si>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</si>
  <si>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</si>
  <si>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</si>
  <si>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</si>
  <si>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</si>
  <si>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</si>
  <si>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</si>
  <si>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</si>
  <si>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</si>
  <si>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</si>
  <si>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</si>
  <si>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</si>
  <si>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</si>
  <si>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</si>
  <si>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</si>
  <si>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</si>
  <si>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</si>
  <si>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</si>
  <si>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смена задвижек на СТС (ввод) Ду 100 мм - 1 шт.</t>
  </si>
  <si>
    <t>10077,6 м2</t>
  </si>
  <si>
    <t>6546,34 м2</t>
  </si>
  <si>
    <t>2 шт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</si>
  <si>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</si>
  <si>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восстановление циркуляции ГВС (после опрессовки и проверки бойлера на плотность и прочность), сброс воздушных пробок</t>
  </si>
  <si>
    <t>восстановление водостоков (мелкий ремонт после очистки от снега и льда)</t>
  </si>
  <si>
    <t>нежилое</t>
  </si>
  <si>
    <t>Приложение № 3</t>
  </si>
  <si>
    <t xml:space="preserve">от _____________ 2016 г </t>
  </si>
  <si>
    <t>1153,1 м2</t>
  </si>
  <si>
    <t>2661,6 м2</t>
  </si>
  <si>
    <t>4606 м</t>
  </si>
  <si>
    <t>2123 м</t>
  </si>
  <si>
    <t>1061 м</t>
  </si>
  <si>
    <t>1600 м</t>
  </si>
  <si>
    <t>961 м</t>
  </si>
  <si>
    <t>320 каналов</t>
  </si>
  <si>
    <t>2737 м2</t>
  </si>
  <si>
    <t>ВСЕГО (без содержания лестничных клеток)</t>
  </si>
  <si>
    <t>ВСЕГО ( с содержанием  лестничных клеток)</t>
  </si>
  <si>
    <t>2017  -2018 гг.</t>
  </si>
  <si>
    <t>(стоимость услуг  увеличена на 8,6 % в соответствии с уровнем инфляции 2016 г.)</t>
  </si>
  <si>
    <t>объем теплоносителя на наполнение системы теплоснабжения (договор с ТПК)</t>
  </si>
  <si>
    <t xml:space="preserve">Поверка общедомового   приборов учета теплоснабжения </t>
  </si>
  <si>
    <t>Поверка общедомового   приборов учета: теплосчетчик для ГВС</t>
  </si>
  <si>
    <t>1 шт</t>
  </si>
  <si>
    <t>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</si>
  <si>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дезинфекция вентканалов, восстановление водостоков (мелкий ремонт после очистки от снега и льда), очистка от снега и наледи подъездных козырьков)</t>
    </r>
  </si>
  <si>
    <t>Предлагаемый перечень работ по текущему ремонту                                       (на выбор собственников)</t>
  </si>
  <si>
    <t>Косметический ремонт подъездов - 14 шт.</t>
  </si>
  <si>
    <t>Замена почтовых ящиков - 188 шт.</t>
  </si>
  <si>
    <t>Замена окон в подъездах на ПВХ (левая секция) - 24 шт.</t>
  </si>
  <si>
    <t>Замена окон в подъездах на ПВХ (центральная секция) - 16 шт.</t>
  </si>
  <si>
    <t>Замена окон в подъездах на ПВХ (правая секция) - 16 шт.</t>
  </si>
  <si>
    <t>Устройство мягкой кровли  - 100 м2</t>
  </si>
  <si>
    <t>Ремонт межпанельных швов - 100 п.м.</t>
  </si>
  <si>
    <t>Ремонт отмостки - 20 м2</t>
  </si>
  <si>
    <t>Ремонт подъездных крылец - 14 шт.</t>
  </si>
  <si>
    <t>Ремонт козырьков подъездных входов - 14 шт.</t>
  </si>
  <si>
    <t>Смена трубопроводов водоотведения на ПВХ по тех. подвалу Ду 100 мм - 2 мп</t>
  </si>
  <si>
    <t>Ремонт освещения подвала</t>
  </si>
  <si>
    <t>Замена светильников уличного освещения - 3 шт.</t>
  </si>
  <si>
    <t>Погодное регулирование системы отопления (ориентировочная стоимость)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</si>
  <si>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</si>
  <si>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</si>
  <si>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</si>
  <si>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</si>
  <si>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дезинфекция вентканалов, восстановление водостоков (мелкий ремонт после очистки от снега и льда), очистка от снега и наледи подъездных козырьков, проверка,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систем, дезинфекция вентканалов, прочистка канализационного выпуска до стены здания, очистка водосточных воронок, очистка от снега и льда водостоков)</t>
    </r>
  </si>
  <si>
    <t>Смена трубопроводов водоотведения на ПВХ по тех. подвалу Ду 100 мм - 180 мп (с 9 по 14 подъезды)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</si>
</sst>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2" fontId="0" fillId="26" borderId="18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24" fillId="26" borderId="20" xfId="0" applyNumberFormat="1" applyFont="1" applyFill="1" applyBorder="1" applyAlignment="1">
      <alignment horizontal="center" vertical="center" wrapText="1"/>
    </xf>
    <xf numFmtId="2" fontId="24" fillId="26" borderId="21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0" fontId="0" fillId="26" borderId="23" xfId="0" applyFont="1" applyFill="1" applyBorder="1" applyAlignment="1">
      <alignment horizontal="left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4" fillId="26" borderId="21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left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left" vertical="center" wrapText="1"/>
    </xf>
    <xf numFmtId="4" fontId="24" fillId="26" borderId="21" xfId="0" applyNumberFormat="1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2" fontId="24" fillId="26" borderId="19" xfId="0" applyNumberFormat="1" applyFont="1" applyFill="1" applyBorder="1" applyAlignment="1">
      <alignment horizontal="center" vertical="center" wrapText="1"/>
    </xf>
    <xf numFmtId="4" fontId="24" fillId="26" borderId="24" xfId="0" applyNumberFormat="1" applyFont="1" applyFill="1" applyBorder="1" applyAlignment="1">
      <alignment horizontal="left" vertical="center" wrapText="1"/>
    </xf>
    <xf numFmtId="0" fontId="24" fillId="26" borderId="19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4" fontId="24" fillId="26" borderId="19" xfId="0" applyNumberFormat="1" applyFont="1" applyFill="1" applyBorder="1" applyAlignment="1">
      <alignment horizontal="center" vertical="center" wrapText="1"/>
    </xf>
    <xf numFmtId="4" fontId="0" fillId="26" borderId="0" xfId="0" applyNumberFormat="1" applyFill="1" applyAlignment="1">
      <alignment horizontal="center" vertical="center"/>
    </xf>
    <xf numFmtId="4" fontId="23" fillId="26" borderId="25" xfId="0" applyNumberFormat="1" applyFont="1" applyFill="1" applyBorder="1" applyAlignment="1">
      <alignment horizontal="center" vertical="center"/>
    </xf>
    <xf numFmtId="4" fontId="23" fillId="26" borderId="19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 wrapText="1"/>
    </xf>
    <xf numFmtId="4" fontId="24" fillId="26" borderId="28" xfId="0" applyNumberFormat="1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left" vertical="center" wrapText="1"/>
    </xf>
    <xf numFmtId="4" fontId="24" fillId="26" borderId="30" xfId="0" applyNumberFormat="1" applyFont="1" applyFill="1" applyBorder="1" applyAlignment="1">
      <alignment horizontal="center" vertical="center" wrapText="1"/>
    </xf>
    <xf numFmtId="4" fontId="24" fillId="26" borderId="31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4" fontId="0" fillId="26" borderId="18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 wrapText="1"/>
    </xf>
    <xf numFmtId="2" fontId="0" fillId="26" borderId="3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26" borderId="33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center" vertical="center" wrapText="1"/>
    </xf>
    <xf numFmtId="2" fontId="0" fillId="26" borderId="34" xfId="0" applyNumberFormat="1" applyFont="1" applyFill="1" applyBorder="1" applyAlignment="1">
      <alignment horizontal="center" vertical="center" wrapText="1"/>
    </xf>
    <xf numFmtId="4" fontId="0" fillId="26" borderId="34" xfId="0" applyNumberFormat="1" applyFont="1" applyFill="1" applyBorder="1" applyAlignment="1">
      <alignment horizontal="center" vertical="center" wrapText="1"/>
    </xf>
    <xf numFmtId="4" fontId="0" fillId="26" borderId="32" xfId="0" applyNumberFormat="1" applyFont="1" applyFill="1" applyBorder="1" applyAlignment="1">
      <alignment horizontal="center" vertical="center" wrapText="1"/>
    </xf>
    <xf numFmtId="4" fontId="23" fillId="26" borderId="27" xfId="0" applyNumberFormat="1" applyFont="1" applyFill="1" applyBorder="1" applyAlignment="1">
      <alignment horizontal="center"/>
    </xf>
    <xf numFmtId="0" fontId="0" fillId="26" borderId="19" xfId="0" applyFont="1" applyFill="1" applyBorder="1" applyAlignment="1">
      <alignment horizontal="left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4" fontId="0" fillId="26" borderId="19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2" fontId="23" fillId="26" borderId="27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9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75390625" style="1" customWidth="1"/>
    <col min="5" max="5" width="13.875" style="1" customWidth="1"/>
    <col min="6" max="6" width="20.875" style="27" customWidth="1"/>
    <col min="7" max="10" width="15.375" style="1" customWidth="1"/>
    <col min="11" max="16384" width="9.125" style="1" customWidth="1"/>
  </cols>
  <sheetData>
    <row r="1" spans="1:6" ht="16.5" customHeight="1">
      <c r="A1" s="105" t="s">
        <v>117</v>
      </c>
      <c r="B1" s="106"/>
      <c r="C1" s="106"/>
      <c r="D1" s="106"/>
      <c r="E1" s="106"/>
      <c r="F1" s="106"/>
    </row>
    <row r="2" spans="2:6" ht="12.75" customHeight="1">
      <c r="B2" s="107"/>
      <c r="C2" s="107"/>
      <c r="D2" s="107"/>
      <c r="E2" s="106"/>
      <c r="F2" s="106"/>
    </row>
    <row r="3" spans="1:6" ht="20.25" customHeight="1">
      <c r="A3" s="36" t="s">
        <v>130</v>
      </c>
      <c r="B3" s="107" t="s">
        <v>0</v>
      </c>
      <c r="C3" s="107"/>
      <c r="D3" s="107"/>
      <c r="E3" s="106"/>
      <c r="F3" s="106"/>
    </row>
    <row r="4" spans="2:6" ht="14.25" customHeight="1">
      <c r="B4" s="107" t="s">
        <v>118</v>
      </c>
      <c r="C4" s="107"/>
      <c r="D4" s="107"/>
      <c r="E4" s="106"/>
      <c r="F4" s="106"/>
    </row>
    <row r="5" spans="1:6" ht="39.75" customHeight="1">
      <c r="A5" s="108" t="s">
        <v>66</v>
      </c>
      <c r="B5" s="109"/>
      <c r="C5" s="109"/>
      <c r="D5" s="109"/>
      <c r="E5" s="109"/>
      <c r="F5" s="109"/>
    </row>
    <row r="6" spans="1:6" ht="21.75" customHeight="1">
      <c r="A6" s="110" t="s">
        <v>131</v>
      </c>
      <c r="B6" s="110"/>
      <c r="C6" s="110"/>
      <c r="D6" s="110"/>
      <c r="E6" s="110"/>
      <c r="F6" s="110"/>
    </row>
    <row r="7" spans="1:6" s="2" customFormat="1" ht="22.5" customHeight="1">
      <c r="A7" s="111" t="s">
        <v>1</v>
      </c>
      <c r="B7" s="111"/>
      <c r="C7" s="111"/>
      <c r="D7" s="111"/>
      <c r="E7" s="112"/>
      <c r="F7" s="112"/>
    </row>
    <row r="8" spans="1:6" s="3" customFormat="1" ht="18.75" customHeight="1">
      <c r="A8" s="111" t="s">
        <v>67</v>
      </c>
      <c r="B8" s="111"/>
      <c r="C8" s="111"/>
      <c r="D8" s="111"/>
      <c r="E8" s="112"/>
      <c r="F8" s="112"/>
    </row>
    <row r="9" spans="1:6" s="4" customFormat="1" ht="17.25" customHeight="1">
      <c r="A9" s="113" t="s">
        <v>47</v>
      </c>
      <c r="B9" s="113"/>
      <c r="C9" s="113"/>
      <c r="D9" s="113"/>
      <c r="E9" s="114"/>
      <c r="F9" s="114"/>
    </row>
    <row r="10" spans="1:6" s="3" customFormat="1" ht="30" customHeight="1" thickBot="1">
      <c r="A10" s="115" t="s">
        <v>49</v>
      </c>
      <c r="B10" s="115"/>
      <c r="C10" s="115"/>
      <c r="D10" s="115"/>
      <c r="E10" s="116"/>
      <c r="F10" s="116"/>
    </row>
    <row r="11" spans="1:6" s="9" customFormat="1" ht="139.5" customHeight="1" thickBot="1">
      <c r="A11" s="5" t="s">
        <v>2</v>
      </c>
      <c r="B11" s="6" t="s">
        <v>3</v>
      </c>
      <c r="C11" s="7" t="s">
        <v>75</v>
      </c>
      <c r="D11" s="7" t="s">
        <v>29</v>
      </c>
      <c r="E11" s="7" t="s">
        <v>4</v>
      </c>
      <c r="F11" s="8" t="s">
        <v>5</v>
      </c>
    </row>
    <row r="12" spans="1:6" s="12" customFormat="1" ht="12.75">
      <c r="A12" s="10">
        <v>1</v>
      </c>
      <c r="B12" s="11">
        <v>2</v>
      </c>
      <c r="C12" s="28"/>
      <c r="D12" s="28"/>
      <c r="E12" s="29">
        <v>3</v>
      </c>
      <c r="F12" s="30">
        <v>4</v>
      </c>
    </row>
    <row r="13" spans="1:6" s="12" customFormat="1" ht="49.5" customHeight="1">
      <c r="A13" s="117" t="s">
        <v>6</v>
      </c>
      <c r="B13" s="118"/>
      <c r="C13" s="118"/>
      <c r="D13" s="118"/>
      <c r="E13" s="119"/>
      <c r="F13" s="120"/>
    </row>
    <row r="14" spans="1:7" s="9" customFormat="1" ht="20.25" customHeight="1">
      <c r="A14" s="53" t="s">
        <v>61</v>
      </c>
      <c r="B14" s="57" t="s">
        <v>7</v>
      </c>
      <c r="C14" s="61" t="s">
        <v>110</v>
      </c>
      <c r="D14" s="39">
        <f>E14*G14</f>
        <v>452282.69</v>
      </c>
      <c r="E14" s="40">
        <f>F14*12</f>
        <v>44.88</v>
      </c>
      <c r="F14" s="40">
        <f>F24+F26</f>
        <v>3.74</v>
      </c>
      <c r="G14" s="9">
        <v>10077.6</v>
      </c>
    </row>
    <row r="15" spans="1:6" s="9" customFormat="1" ht="28.5" customHeight="1">
      <c r="A15" s="65" t="s">
        <v>50</v>
      </c>
      <c r="B15" s="60" t="s">
        <v>51</v>
      </c>
      <c r="C15" s="61"/>
      <c r="D15" s="39"/>
      <c r="E15" s="40"/>
      <c r="F15" s="40"/>
    </row>
    <row r="16" spans="1:6" s="9" customFormat="1" ht="20.25" customHeight="1">
      <c r="A16" s="65" t="s">
        <v>52</v>
      </c>
      <c r="B16" s="60" t="s">
        <v>51</v>
      </c>
      <c r="C16" s="61"/>
      <c r="D16" s="39"/>
      <c r="E16" s="40"/>
      <c r="F16" s="40"/>
    </row>
    <row r="17" spans="1:6" s="9" customFormat="1" ht="123.75" customHeight="1">
      <c r="A17" s="65" t="s">
        <v>68</v>
      </c>
      <c r="B17" s="60" t="s">
        <v>20</v>
      </c>
      <c r="C17" s="61"/>
      <c r="D17" s="39"/>
      <c r="E17" s="40"/>
      <c r="F17" s="40"/>
    </row>
    <row r="18" spans="1:6" s="9" customFormat="1" ht="20.25" customHeight="1">
      <c r="A18" s="65" t="s">
        <v>69</v>
      </c>
      <c r="B18" s="60" t="s">
        <v>51</v>
      </c>
      <c r="C18" s="61"/>
      <c r="D18" s="39"/>
      <c r="E18" s="40"/>
      <c r="F18" s="40"/>
    </row>
    <row r="19" spans="1:6" s="9" customFormat="1" ht="20.25" customHeight="1">
      <c r="A19" s="65" t="s">
        <v>70</v>
      </c>
      <c r="B19" s="60" t="s">
        <v>51</v>
      </c>
      <c r="C19" s="61"/>
      <c r="D19" s="39"/>
      <c r="E19" s="40"/>
      <c r="F19" s="40"/>
    </row>
    <row r="20" spans="1:6" s="9" customFormat="1" ht="29.25" customHeight="1">
      <c r="A20" s="65" t="s">
        <v>71</v>
      </c>
      <c r="B20" s="60" t="s">
        <v>10</v>
      </c>
      <c r="C20" s="41"/>
      <c r="D20" s="41"/>
      <c r="E20" s="42"/>
      <c r="F20" s="42"/>
    </row>
    <row r="21" spans="1:6" s="9" customFormat="1" ht="15">
      <c r="A21" s="65" t="s">
        <v>72</v>
      </c>
      <c r="B21" s="60" t="s">
        <v>12</v>
      </c>
      <c r="C21" s="41"/>
      <c r="D21" s="41"/>
      <c r="E21" s="42"/>
      <c r="F21" s="42"/>
    </row>
    <row r="22" spans="1:6" s="9" customFormat="1" ht="15">
      <c r="A22" s="65" t="s">
        <v>73</v>
      </c>
      <c r="B22" s="60" t="s">
        <v>51</v>
      </c>
      <c r="C22" s="41"/>
      <c r="D22" s="41"/>
      <c r="E22" s="42"/>
      <c r="F22" s="42"/>
    </row>
    <row r="23" spans="1:6" s="9" customFormat="1" ht="23.25" customHeight="1">
      <c r="A23" s="65" t="s">
        <v>74</v>
      </c>
      <c r="B23" s="60" t="s">
        <v>15</v>
      </c>
      <c r="C23" s="41"/>
      <c r="D23" s="41"/>
      <c r="E23" s="42"/>
      <c r="F23" s="42"/>
    </row>
    <row r="24" spans="1:7" s="9" customFormat="1" ht="23.25" customHeight="1">
      <c r="A24" s="53" t="s">
        <v>62</v>
      </c>
      <c r="B24" s="54"/>
      <c r="C24" s="39"/>
      <c r="D24" s="39"/>
      <c r="E24" s="40"/>
      <c r="F24" s="40">
        <v>3.61</v>
      </c>
      <c r="G24" s="9">
        <v>10077.6</v>
      </c>
    </row>
    <row r="25" spans="1:7" s="9" customFormat="1" ht="18.75" customHeight="1">
      <c r="A25" s="51" t="s">
        <v>59</v>
      </c>
      <c r="B25" s="52" t="s">
        <v>51</v>
      </c>
      <c r="C25" s="41"/>
      <c r="D25" s="41"/>
      <c r="E25" s="42"/>
      <c r="F25" s="42">
        <v>0.13</v>
      </c>
      <c r="G25" s="9">
        <v>10077.6</v>
      </c>
    </row>
    <row r="26" spans="1:7" s="9" customFormat="1" ht="15">
      <c r="A26" s="53" t="s">
        <v>62</v>
      </c>
      <c r="B26" s="54"/>
      <c r="C26" s="39"/>
      <c r="D26" s="39"/>
      <c r="E26" s="40"/>
      <c r="F26" s="40">
        <f>F25</f>
        <v>0.13</v>
      </c>
      <c r="G26" s="9">
        <v>10077.6</v>
      </c>
    </row>
    <row r="27" spans="1:7" s="9" customFormat="1" ht="30">
      <c r="A27" s="53" t="s">
        <v>8</v>
      </c>
      <c r="B27" s="54" t="s">
        <v>9</v>
      </c>
      <c r="C27" s="39" t="s">
        <v>111</v>
      </c>
      <c r="D27" s="39">
        <f>E27*G27</f>
        <v>341025.98</v>
      </c>
      <c r="E27" s="40">
        <f>F27*12</f>
        <v>33.84</v>
      </c>
      <c r="F27" s="40">
        <v>2.82</v>
      </c>
      <c r="G27" s="9">
        <v>10077.6</v>
      </c>
    </row>
    <row r="28" spans="1:7" s="31" customFormat="1" ht="15">
      <c r="A28" s="65" t="s">
        <v>76</v>
      </c>
      <c r="B28" s="60" t="s">
        <v>9</v>
      </c>
      <c r="C28" s="39"/>
      <c r="D28" s="39"/>
      <c r="E28" s="40"/>
      <c r="F28" s="40"/>
      <c r="G28" s="9">
        <v>10077.6</v>
      </c>
    </row>
    <row r="29" spans="1:7" s="31" customFormat="1" ht="15">
      <c r="A29" s="65" t="s">
        <v>77</v>
      </c>
      <c r="B29" s="60" t="s">
        <v>78</v>
      </c>
      <c r="C29" s="39"/>
      <c r="D29" s="39"/>
      <c r="E29" s="40"/>
      <c r="F29" s="40"/>
      <c r="G29" s="9">
        <v>10077.6</v>
      </c>
    </row>
    <row r="30" spans="1:7" s="31" customFormat="1" ht="15">
      <c r="A30" s="65" t="s">
        <v>79</v>
      </c>
      <c r="B30" s="60" t="s">
        <v>80</v>
      </c>
      <c r="C30" s="39"/>
      <c r="D30" s="39"/>
      <c r="E30" s="40"/>
      <c r="F30" s="40"/>
      <c r="G30" s="9">
        <v>10077.6</v>
      </c>
    </row>
    <row r="31" spans="1:7" s="31" customFormat="1" ht="15">
      <c r="A31" s="65" t="s">
        <v>53</v>
      </c>
      <c r="B31" s="60" t="s">
        <v>9</v>
      </c>
      <c r="C31" s="39"/>
      <c r="D31" s="39"/>
      <c r="E31" s="40"/>
      <c r="F31" s="40"/>
      <c r="G31" s="9">
        <v>10077.6</v>
      </c>
    </row>
    <row r="32" spans="1:7" s="31" customFormat="1" ht="25.5">
      <c r="A32" s="65" t="s">
        <v>54</v>
      </c>
      <c r="B32" s="60" t="s">
        <v>10</v>
      </c>
      <c r="C32" s="39"/>
      <c r="D32" s="39"/>
      <c r="E32" s="40"/>
      <c r="F32" s="40"/>
      <c r="G32" s="9">
        <v>10077.6</v>
      </c>
    </row>
    <row r="33" spans="1:7" s="31" customFormat="1" ht="20.25" customHeight="1">
      <c r="A33" s="65" t="s">
        <v>81</v>
      </c>
      <c r="B33" s="60" t="s">
        <v>9</v>
      </c>
      <c r="C33" s="39"/>
      <c r="D33" s="39"/>
      <c r="E33" s="40"/>
      <c r="F33" s="40"/>
      <c r="G33" s="9">
        <v>10077.6</v>
      </c>
    </row>
    <row r="34" spans="1:7" s="31" customFormat="1" ht="15">
      <c r="A34" s="65" t="s">
        <v>82</v>
      </c>
      <c r="B34" s="60" t="s">
        <v>9</v>
      </c>
      <c r="C34" s="39"/>
      <c r="D34" s="39"/>
      <c r="E34" s="40"/>
      <c r="F34" s="40"/>
      <c r="G34" s="9">
        <v>10077.6</v>
      </c>
    </row>
    <row r="35" spans="1:7" s="31" customFormat="1" ht="25.5">
      <c r="A35" s="65" t="s">
        <v>83</v>
      </c>
      <c r="B35" s="60" t="s">
        <v>55</v>
      </c>
      <c r="C35" s="39"/>
      <c r="D35" s="39"/>
      <c r="E35" s="40"/>
      <c r="F35" s="40"/>
      <c r="G35" s="9">
        <v>10077.6</v>
      </c>
    </row>
    <row r="36" spans="1:7" s="31" customFormat="1" ht="25.5">
      <c r="A36" s="65" t="s">
        <v>84</v>
      </c>
      <c r="B36" s="60" t="s">
        <v>10</v>
      </c>
      <c r="C36" s="39"/>
      <c r="D36" s="39"/>
      <c r="E36" s="40"/>
      <c r="F36" s="40"/>
      <c r="G36" s="9">
        <v>10077.6</v>
      </c>
    </row>
    <row r="37" spans="1:7" s="31" customFormat="1" ht="25.5">
      <c r="A37" s="65" t="s">
        <v>85</v>
      </c>
      <c r="B37" s="60" t="s">
        <v>9</v>
      </c>
      <c r="C37" s="39"/>
      <c r="D37" s="39"/>
      <c r="E37" s="40"/>
      <c r="F37" s="40"/>
      <c r="G37" s="9">
        <v>10077.6</v>
      </c>
    </row>
    <row r="38" spans="1:7" s="13" customFormat="1" ht="21.75" customHeight="1">
      <c r="A38" s="56" t="s">
        <v>11</v>
      </c>
      <c r="B38" s="57" t="s">
        <v>12</v>
      </c>
      <c r="C38" s="39" t="s">
        <v>110</v>
      </c>
      <c r="D38" s="39">
        <f>E38*G38</f>
        <v>108838.08</v>
      </c>
      <c r="E38" s="40">
        <f>F38*12</f>
        <v>10.8</v>
      </c>
      <c r="F38" s="40">
        <v>0.9</v>
      </c>
      <c r="G38" s="9">
        <v>10077.6</v>
      </c>
    </row>
    <row r="39" spans="1:7" s="9" customFormat="1" ht="21" customHeight="1">
      <c r="A39" s="56" t="s">
        <v>13</v>
      </c>
      <c r="B39" s="57" t="s">
        <v>14</v>
      </c>
      <c r="C39" s="39" t="s">
        <v>110</v>
      </c>
      <c r="D39" s="39">
        <f>E39*G39</f>
        <v>354328.42</v>
      </c>
      <c r="E39" s="40">
        <f>F39*12</f>
        <v>35.16</v>
      </c>
      <c r="F39" s="40">
        <v>2.93</v>
      </c>
      <c r="G39" s="9">
        <v>10077.6</v>
      </c>
    </row>
    <row r="40" spans="1:7" s="9" customFormat="1" ht="21" customHeight="1">
      <c r="A40" s="56" t="s">
        <v>86</v>
      </c>
      <c r="B40" s="57" t="s">
        <v>9</v>
      </c>
      <c r="C40" s="39" t="s">
        <v>119</v>
      </c>
      <c r="D40" s="39">
        <f>398228.3*1.086</f>
        <v>432475.93</v>
      </c>
      <c r="E40" s="40">
        <f>D40/G40</f>
        <v>42.91</v>
      </c>
      <c r="F40" s="40">
        <f>E40/12</f>
        <v>3.58</v>
      </c>
      <c r="G40" s="9">
        <v>10077.6</v>
      </c>
    </row>
    <row r="41" spans="1:7" s="9" customFormat="1" ht="21" customHeight="1">
      <c r="A41" s="65" t="s">
        <v>87</v>
      </c>
      <c r="B41" s="60" t="s">
        <v>20</v>
      </c>
      <c r="C41" s="39"/>
      <c r="D41" s="39"/>
      <c r="E41" s="40"/>
      <c r="F41" s="40"/>
      <c r="G41" s="9">
        <v>10077.6</v>
      </c>
    </row>
    <row r="42" spans="1:7" s="9" customFormat="1" ht="21" customHeight="1">
      <c r="A42" s="65" t="s">
        <v>88</v>
      </c>
      <c r="B42" s="60" t="s">
        <v>15</v>
      </c>
      <c r="C42" s="39"/>
      <c r="D42" s="39"/>
      <c r="E42" s="40"/>
      <c r="F42" s="40"/>
      <c r="G42" s="9">
        <v>10077.6</v>
      </c>
    </row>
    <row r="43" spans="1:7" s="9" customFormat="1" ht="21" customHeight="1">
      <c r="A43" s="65" t="s">
        <v>89</v>
      </c>
      <c r="B43" s="60" t="s">
        <v>90</v>
      </c>
      <c r="C43" s="39"/>
      <c r="D43" s="39"/>
      <c r="E43" s="40"/>
      <c r="F43" s="40"/>
      <c r="G43" s="9">
        <v>10077.6</v>
      </c>
    </row>
    <row r="44" spans="1:7" s="9" customFormat="1" ht="21" customHeight="1">
      <c r="A44" s="65" t="s">
        <v>91</v>
      </c>
      <c r="B44" s="60" t="s">
        <v>92</v>
      </c>
      <c r="C44" s="39"/>
      <c r="D44" s="39"/>
      <c r="E44" s="40"/>
      <c r="F44" s="40"/>
      <c r="G44" s="9">
        <v>10077.6</v>
      </c>
    </row>
    <row r="45" spans="1:7" s="9" customFormat="1" ht="21" customHeight="1">
      <c r="A45" s="65" t="s">
        <v>93</v>
      </c>
      <c r="B45" s="60" t="s">
        <v>90</v>
      </c>
      <c r="C45" s="39"/>
      <c r="D45" s="39"/>
      <c r="E45" s="40"/>
      <c r="F45" s="40"/>
      <c r="G45" s="9">
        <v>10077.6</v>
      </c>
    </row>
    <row r="46" spans="1:7" s="12" customFormat="1" ht="35.25" customHeight="1">
      <c r="A46" s="56" t="s">
        <v>94</v>
      </c>
      <c r="B46" s="57" t="s">
        <v>7</v>
      </c>
      <c r="C46" s="39" t="s">
        <v>112</v>
      </c>
      <c r="D46" s="39">
        <v>4879.97</v>
      </c>
      <c r="E46" s="40">
        <f>D46/G46</f>
        <v>0.48</v>
      </c>
      <c r="F46" s="40">
        <f>E46/12</f>
        <v>0.04</v>
      </c>
      <c r="G46" s="9">
        <v>10077.6</v>
      </c>
    </row>
    <row r="47" spans="1:7" s="12" customFormat="1" ht="45">
      <c r="A47" s="56" t="s">
        <v>113</v>
      </c>
      <c r="B47" s="57" t="s">
        <v>7</v>
      </c>
      <c r="C47" s="39" t="s">
        <v>112</v>
      </c>
      <c r="D47" s="39">
        <v>20333.41</v>
      </c>
      <c r="E47" s="40">
        <f>D47/G47</f>
        <v>2.02</v>
      </c>
      <c r="F47" s="40">
        <f>E47/12</f>
        <v>0.17</v>
      </c>
      <c r="G47" s="9">
        <v>10077.6</v>
      </c>
    </row>
    <row r="48" spans="1:7" s="12" customFormat="1" ht="26.25" customHeight="1">
      <c r="A48" s="56" t="s">
        <v>134</v>
      </c>
      <c r="B48" s="57" t="s">
        <v>44</v>
      </c>
      <c r="C48" s="39" t="s">
        <v>135</v>
      </c>
      <c r="D48" s="39">
        <v>16499.77</v>
      </c>
      <c r="E48" s="40">
        <f>D48/G48</f>
        <v>1.64</v>
      </c>
      <c r="F48" s="40">
        <f>E48/12</f>
        <v>0.14</v>
      </c>
      <c r="G48" s="9">
        <v>10077.6</v>
      </c>
    </row>
    <row r="49" spans="1:7" s="12" customFormat="1" ht="22.5" customHeight="1">
      <c r="A49" s="56" t="s">
        <v>133</v>
      </c>
      <c r="B49" s="57" t="s">
        <v>44</v>
      </c>
      <c r="C49" s="39" t="s">
        <v>135</v>
      </c>
      <c r="D49" s="39">
        <v>15405.68</v>
      </c>
      <c r="E49" s="40">
        <f>D49/G49</f>
        <v>1.53</v>
      </c>
      <c r="F49" s="40">
        <f>E49/12</f>
        <v>0.13</v>
      </c>
      <c r="G49" s="9">
        <v>10077.6</v>
      </c>
    </row>
    <row r="50" spans="1:7" s="9" customFormat="1" ht="21" customHeight="1">
      <c r="A50" s="56" t="s">
        <v>22</v>
      </c>
      <c r="B50" s="57" t="s">
        <v>23</v>
      </c>
      <c r="C50" s="39" t="s">
        <v>120</v>
      </c>
      <c r="D50" s="39">
        <f>E50*G50</f>
        <v>9674.5</v>
      </c>
      <c r="E50" s="40">
        <f>F50*12</f>
        <v>0.96</v>
      </c>
      <c r="F50" s="40">
        <v>0.08</v>
      </c>
      <c r="G50" s="9">
        <v>10077.6</v>
      </c>
    </row>
    <row r="51" spans="1:7" s="9" customFormat="1" ht="23.25" customHeight="1">
      <c r="A51" s="56" t="s">
        <v>24</v>
      </c>
      <c r="B51" s="58" t="s">
        <v>25</v>
      </c>
      <c r="C51" s="44" t="s">
        <v>120</v>
      </c>
      <c r="D51" s="39">
        <f>E51*G51</f>
        <v>6046.56</v>
      </c>
      <c r="E51" s="40">
        <f>12*F51</f>
        <v>0.6</v>
      </c>
      <c r="F51" s="40">
        <v>0.05</v>
      </c>
      <c r="G51" s="9">
        <v>10077.6</v>
      </c>
    </row>
    <row r="52" spans="1:7" s="13" customFormat="1" ht="30">
      <c r="A52" s="56" t="s">
        <v>21</v>
      </c>
      <c r="B52" s="57"/>
      <c r="C52" s="44"/>
      <c r="D52" s="39">
        <v>0</v>
      </c>
      <c r="E52" s="40">
        <f>D52/G52</f>
        <v>0</v>
      </c>
      <c r="F52" s="40">
        <f>E52/12</f>
        <v>0</v>
      </c>
      <c r="G52" s="9">
        <v>10077.6</v>
      </c>
    </row>
    <row r="53" spans="1:7" s="13" customFormat="1" ht="27.75" customHeight="1">
      <c r="A53" s="56" t="s">
        <v>30</v>
      </c>
      <c r="B53" s="57"/>
      <c r="C53" s="40" t="s">
        <v>121</v>
      </c>
      <c r="D53" s="40">
        <f>D54+D55+D56+D57+D58+D59+D60+D61+D62+D63+D65+D66+D67+D64</f>
        <v>76097.78</v>
      </c>
      <c r="E53" s="40">
        <f>D53/G53</f>
        <v>7.55</v>
      </c>
      <c r="F53" s="40">
        <f>E53/12</f>
        <v>0.63</v>
      </c>
      <c r="G53" s="9">
        <v>10077.6</v>
      </c>
    </row>
    <row r="54" spans="1:7" s="12" customFormat="1" ht="21" customHeight="1">
      <c r="A54" s="48" t="s">
        <v>36</v>
      </c>
      <c r="B54" s="49" t="s">
        <v>15</v>
      </c>
      <c r="C54" s="37"/>
      <c r="D54" s="37">
        <v>1037.63</v>
      </c>
      <c r="E54" s="38"/>
      <c r="F54" s="38"/>
      <c r="G54" s="9">
        <v>10077.6</v>
      </c>
    </row>
    <row r="55" spans="1:7" s="12" customFormat="1" ht="20.25" customHeight="1">
      <c r="A55" s="48" t="s">
        <v>16</v>
      </c>
      <c r="B55" s="49" t="s">
        <v>20</v>
      </c>
      <c r="C55" s="37"/>
      <c r="D55" s="37">
        <v>3842.24</v>
      </c>
      <c r="E55" s="38"/>
      <c r="F55" s="38"/>
      <c r="G55" s="9">
        <v>10077.6</v>
      </c>
    </row>
    <row r="56" spans="1:7" s="12" customFormat="1" ht="21.75" customHeight="1">
      <c r="A56" s="48" t="s">
        <v>63</v>
      </c>
      <c r="B56" s="55" t="s">
        <v>15</v>
      </c>
      <c r="C56" s="37"/>
      <c r="D56" s="37">
        <v>6846.52</v>
      </c>
      <c r="E56" s="38"/>
      <c r="F56" s="38"/>
      <c r="G56" s="9">
        <v>10077.6</v>
      </c>
    </row>
    <row r="57" spans="1:7" s="12" customFormat="1" ht="21.75" customHeight="1">
      <c r="A57" s="48" t="s">
        <v>109</v>
      </c>
      <c r="B57" s="55" t="s">
        <v>44</v>
      </c>
      <c r="C57" s="37"/>
      <c r="D57" s="37">
        <v>0</v>
      </c>
      <c r="E57" s="38"/>
      <c r="F57" s="38"/>
      <c r="G57" s="9">
        <v>10077.6</v>
      </c>
    </row>
    <row r="58" spans="1:7" s="12" customFormat="1" ht="18.75" customHeight="1">
      <c r="A58" s="48" t="s">
        <v>41</v>
      </c>
      <c r="B58" s="49" t="s">
        <v>15</v>
      </c>
      <c r="C58" s="37"/>
      <c r="D58" s="37">
        <v>7322</v>
      </c>
      <c r="E58" s="38"/>
      <c r="F58" s="38"/>
      <c r="G58" s="9">
        <v>10077.6</v>
      </c>
    </row>
    <row r="59" spans="1:7" s="12" customFormat="1" ht="21.75" customHeight="1">
      <c r="A59" s="48" t="s">
        <v>17</v>
      </c>
      <c r="B59" s="49" t="s">
        <v>15</v>
      </c>
      <c r="C59" s="37"/>
      <c r="D59" s="37">
        <v>13990.15</v>
      </c>
      <c r="E59" s="38"/>
      <c r="F59" s="38"/>
      <c r="G59" s="9">
        <v>10077.6</v>
      </c>
    </row>
    <row r="60" spans="1:7" s="12" customFormat="1" ht="18.75" customHeight="1">
      <c r="A60" s="48" t="s">
        <v>18</v>
      </c>
      <c r="B60" s="49" t="s">
        <v>15</v>
      </c>
      <c r="C60" s="37"/>
      <c r="D60" s="37">
        <v>1097.78</v>
      </c>
      <c r="E60" s="38"/>
      <c r="F60" s="38"/>
      <c r="G60" s="9">
        <v>10077.6</v>
      </c>
    </row>
    <row r="61" spans="1:7" s="12" customFormat="1" ht="24.75" customHeight="1">
      <c r="A61" s="48" t="s">
        <v>39</v>
      </c>
      <c r="B61" s="49" t="s">
        <v>15</v>
      </c>
      <c r="C61" s="37"/>
      <c r="D61" s="37">
        <v>3660.93</v>
      </c>
      <c r="E61" s="38"/>
      <c r="F61" s="38"/>
      <c r="G61" s="9">
        <v>10077.6</v>
      </c>
    </row>
    <row r="62" spans="1:7" s="12" customFormat="1" ht="21.75" customHeight="1">
      <c r="A62" s="48" t="s">
        <v>40</v>
      </c>
      <c r="B62" s="49" t="s">
        <v>20</v>
      </c>
      <c r="C62" s="37"/>
      <c r="D62" s="37">
        <v>0</v>
      </c>
      <c r="E62" s="38"/>
      <c r="F62" s="38"/>
      <c r="G62" s="9">
        <v>10077.6</v>
      </c>
    </row>
    <row r="63" spans="1:7" s="12" customFormat="1" ht="25.5">
      <c r="A63" s="48" t="s">
        <v>19</v>
      </c>
      <c r="B63" s="49" t="s">
        <v>15</v>
      </c>
      <c r="C63" s="37"/>
      <c r="D63" s="37">
        <v>10552.98</v>
      </c>
      <c r="E63" s="38"/>
      <c r="F63" s="38"/>
      <c r="G63" s="9">
        <v>10077.6</v>
      </c>
    </row>
    <row r="64" spans="1:7" s="12" customFormat="1" ht="28.5" customHeight="1">
      <c r="A64" s="48" t="s">
        <v>132</v>
      </c>
      <c r="B64" s="55" t="s">
        <v>15</v>
      </c>
      <c r="C64" s="37"/>
      <c r="D64" s="37">
        <v>2745.37</v>
      </c>
      <c r="E64" s="38"/>
      <c r="F64" s="38"/>
      <c r="G64" s="9"/>
    </row>
    <row r="65" spans="1:7" s="12" customFormat="1" ht="26.25" customHeight="1">
      <c r="A65" s="48" t="s">
        <v>57</v>
      </c>
      <c r="B65" s="49" t="s">
        <v>15</v>
      </c>
      <c r="C65" s="37"/>
      <c r="D65" s="37">
        <v>25002.18</v>
      </c>
      <c r="E65" s="38"/>
      <c r="F65" s="38"/>
      <c r="G65" s="9">
        <v>10077.6</v>
      </c>
    </row>
    <row r="66" spans="1:7" s="12" customFormat="1" ht="34.5" customHeight="1">
      <c r="A66" s="48" t="s">
        <v>95</v>
      </c>
      <c r="B66" s="55" t="s">
        <v>44</v>
      </c>
      <c r="C66" s="46"/>
      <c r="D66" s="37">
        <v>0</v>
      </c>
      <c r="E66" s="38"/>
      <c r="F66" s="38"/>
      <c r="G66" s="9">
        <v>10077.6</v>
      </c>
    </row>
    <row r="67" spans="1:7" s="12" customFormat="1" ht="24" customHeight="1">
      <c r="A67" s="48" t="s">
        <v>96</v>
      </c>
      <c r="B67" s="66" t="s">
        <v>15</v>
      </c>
      <c r="C67" s="37"/>
      <c r="D67" s="37">
        <v>0</v>
      </c>
      <c r="E67" s="38"/>
      <c r="F67" s="38"/>
      <c r="G67" s="9">
        <v>10077.6</v>
      </c>
    </row>
    <row r="68" spans="1:7" s="13" customFormat="1" ht="30">
      <c r="A68" s="56" t="s">
        <v>33</v>
      </c>
      <c r="B68" s="57"/>
      <c r="C68" s="40" t="s">
        <v>122</v>
      </c>
      <c r="D68" s="40">
        <f>D69+D70+D71+D72</f>
        <v>0</v>
      </c>
      <c r="E68" s="40">
        <f>D68/G68</f>
        <v>0</v>
      </c>
      <c r="F68" s="40">
        <f>E68/12</f>
        <v>0</v>
      </c>
      <c r="G68" s="9">
        <v>10077.6</v>
      </c>
    </row>
    <row r="69" spans="1:7" s="13" customFormat="1" ht="31.5" customHeight="1">
      <c r="A69" s="67" t="s">
        <v>114</v>
      </c>
      <c r="B69" s="66" t="s">
        <v>43</v>
      </c>
      <c r="C69" s="41"/>
      <c r="D69" s="41">
        <v>0</v>
      </c>
      <c r="E69" s="42"/>
      <c r="F69" s="42"/>
      <c r="G69" s="9"/>
    </row>
    <row r="70" spans="1:7" s="12" customFormat="1" ht="34.5" customHeight="1">
      <c r="A70" s="48" t="s">
        <v>95</v>
      </c>
      <c r="B70" s="55" t="s">
        <v>97</v>
      </c>
      <c r="C70" s="37"/>
      <c r="D70" s="37">
        <f>E70*G70</f>
        <v>0</v>
      </c>
      <c r="E70" s="38"/>
      <c r="F70" s="38"/>
      <c r="G70" s="9">
        <v>10077.6</v>
      </c>
    </row>
    <row r="71" spans="1:7" s="12" customFormat="1" ht="21" customHeight="1">
      <c r="A71" s="67" t="s">
        <v>98</v>
      </c>
      <c r="B71" s="55" t="s">
        <v>44</v>
      </c>
      <c r="C71" s="37"/>
      <c r="D71" s="37">
        <f>E71*G71</f>
        <v>0</v>
      </c>
      <c r="E71" s="38"/>
      <c r="F71" s="38"/>
      <c r="G71" s="9">
        <v>10077.6</v>
      </c>
    </row>
    <row r="72" spans="1:7" s="12" customFormat="1" ht="21.75" customHeight="1">
      <c r="A72" s="48" t="s">
        <v>99</v>
      </c>
      <c r="B72" s="55" t="s">
        <v>15</v>
      </c>
      <c r="C72" s="37"/>
      <c r="D72" s="37">
        <f>E72*G72</f>
        <v>0</v>
      </c>
      <c r="E72" s="38"/>
      <c r="F72" s="38"/>
      <c r="G72" s="9">
        <v>10077.6</v>
      </c>
    </row>
    <row r="73" spans="1:7" s="12" customFormat="1" ht="30">
      <c r="A73" s="56" t="s">
        <v>34</v>
      </c>
      <c r="B73" s="49"/>
      <c r="C73" s="40" t="s">
        <v>123</v>
      </c>
      <c r="D73" s="40">
        <f>D75+D76</f>
        <v>0</v>
      </c>
      <c r="E73" s="40">
        <f>D73/G73</f>
        <v>0</v>
      </c>
      <c r="F73" s="40">
        <f>E73/12</f>
        <v>0</v>
      </c>
      <c r="G73" s="9">
        <v>10077.6</v>
      </c>
    </row>
    <row r="74" spans="1:7" s="12" customFormat="1" ht="15">
      <c r="A74" s="48" t="s">
        <v>100</v>
      </c>
      <c r="B74" s="49" t="s">
        <v>15</v>
      </c>
      <c r="C74" s="39"/>
      <c r="D74" s="41">
        <v>0</v>
      </c>
      <c r="E74" s="40"/>
      <c r="F74" s="40"/>
      <c r="G74" s="9">
        <v>10077.6</v>
      </c>
    </row>
    <row r="75" spans="1:7" s="12" customFormat="1" ht="15">
      <c r="A75" s="67" t="s">
        <v>101</v>
      </c>
      <c r="B75" s="55" t="s">
        <v>44</v>
      </c>
      <c r="C75" s="69"/>
      <c r="D75" s="37">
        <v>0</v>
      </c>
      <c r="E75" s="38"/>
      <c r="F75" s="38"/>
      <c r="G75" s="9">
        <v>10077.6</v>
      </c>
    </row>
    <row r="76" spans="1:7" s="12" customFormat="1" ht="25.5">
      <c r="A76" s="48" t="s">
        <v>102</v>
      </c>
      <c r="B76" s="55" t="s">
        <v>44</v>
      </c>
      <c r="C76" s="69"/>
      <c r="D76" s="37">
        <v>0</v>
      </c>
      <c r="E76" s="43"/>
      <c r="F76" s="43"/>
      <c r="G76" s="9">
        <v>10077.6</v>
      </c>
    </row>
    <row r="77" spans="1:7" s="12" customFormat="1" ht="23.25" customHeight="1">
      <c r="A77" s="56" t="s">
        <v>103</v>
      </c>
      <c r="B77" s="49"/>
      <c r="C77" s="40" t="s">
        <v>124</v>
      </c>
      <c r="D77" s="40">
        <f>D78+D79+D80+D83++D81+D82</f>
        <v>41100.02</v>
      </c>
      <c r="E77" s="40">
        <f>D77/G77</f>
        <v>4.08</v>
      </c>
      <c r="F77" s="40">
        <f>E77/12</f>
        <v>0.34</v>
      </c>
      <c r="G77" s="9">
        <v>10077.6</v>
      </c>
    </row>
    <row r="78" spans="1:7" s="12" customFormat="1" ht="21.75" customHeight="1">
      <c r="A78" s="48" t="s">
        <v>31</v>
      </c>
      <c r="B78" s="49" t="s">
        <v>7</v>
      </c>
      <c r="C78" s="69"/>
      <c r="D78" s="37">
        <v>4373.64</v>
      </c>
      <c r="E78" s="38"/>
      <c r="F78" s="38"/>
      <c r="G78" s="9">
        <v>10077.6</v>
      </c>
    </row>
    <row r="79" spans="1:7" s="12" customFormat="1" ht="44.25" customHeight="1">
      <c r="A79" s="48" t="s">
        <v>104</v>
      </c>
      <c r="B79" s="49" t="s">
        <v>15</v>
      </c>
      <c r="C79" s="69"/>
      <c r="D79" s="37">
        <v>27942.35</v>
      </c>
      <c r="E79" s="38"/>
      <c r="F79" s="38"/>
      <c r="G79" s="9">
        <v>10077.6</v>
      </c>
    </row>
    <row r="80" spans="1:7" s="12" customFormat="1" ht="43.5" customHeight="1">
      <c r="A80" s="48" t="s">
        <v>105</v>
      </c>
      <c r="B80" s="49" t="s">
        <v>15</v>
      </c>
      <c r="C80" s="69"/>
      <c r="D80" s="37">
        <v>3280.2</v>
      </c>
      <c r="E80" s="38"/>
      <c r="F80" s="38"/>
      <c r="G80" s="9">
        <v>10077.6</v>
      </c>
    </row>
    <row r="81" spans="1:7" s="12" customFormat="1" ht="25.5">
      <c r="A81" s="48" t="s">
        <v>46</v>
      </c>
      <c r="B81" s="49" t="s">
        <v>10</v>
      </c>
      <c r="C81" s="69"/>
      <c r="D81" s="37">
        <v>5503.83</v>
      </c>
      <c r="E81" s="38"/>
      <c r="F81" s="38"/>
      <c r="G81" s="9">
        <v>10077.6</v>
      </c>
    </row>
    <row r="82" spans="1:7" s="12" customFormat="1" ht="21" customHeight="1">
      <c r="A82" s="48" t="s">
        <v>106</v>
      </c>
      <c r="B82" s="55" t="s">
        <v>65</v>
      </c>
      <c r="C82" s="69"/>
      <c r="D82" s="37">
        <f>E82*G82</f>
        <v>0</v>
      </c>
      <c r="E82" s="38"/>
      <c r="F82" s="38"/>
      <c r="G82" s="9">
        <v>10077.6</v>
      </c>
    </row>
    <row r="83" spans="1:7" s="12" customFormat="1" ht="54.75" customHeight="1">
      <c r="A83" s="48" t="s">
        <v>107</v>
      </c>
      <c r="B83" s="55" t="s">
        <v>60</v>
      </c>
      <c r="C83" s="69"/>
      <c r="D83" s="37">
        <v>0</v>
      </c>
      <c r="E83" s="38"/>
      <c r="F83" s="38"/>
      <c r="G83" s="9">
        <v>10077.6</v>
      </c>
    </row>
    <row r="84" spans="1:7" s="12" customFormat="1" ht="21.75" customHeight="1">
      <c r="A84" s="56" t="s">
        <v>35</v>
      </c>
      <c r="B84" s="49"/>
      <c r="C84" s="40" t="s">
        <v>125</v>
      </c>
      <c r="D84" s="40">
        <f>D85</f>
        <v>1311.87</v>
      </c>
      <c r="E84" s="40">
        <f>D84/G84</f>
        <v>0.13</v>
      </c>
      <c r="F84" s="40">
        <f>E84/12</f>
        <v>0.01</v>
      </c>
      <c r="G84" s="9">
        <v>10077.6</v>
      </c>
    </row>
    <row r="85" spans="1:7" s="12" customFormat="1" ht="21.75" customHeight="1">
      <c r="A85" s="48" t="s">
        <v>32</v>
      </c>
      <c r="B85" s="49" t="s">
        <v>15</v>
      </c>
      <c r="C85" s="37"/>
      <c r="D85" s="37">
        <v>1311.87</v>
      </c>
      <c r="E85" s="38"/>
      <c r="F85" s="38"/>
      <c r="G85" s="9">
        <v>10077.6</v>
      </c>
    </row>
    <row r="86" spans="1:7" s="9" customFormat="1" ht="30">
      <c r="A86" s="56" t="s">
        <v>38</v>
      </c>
      <c r="B86" s="57"/>
      <c r="C86" s="40" t="s">
        <v>126</v>
      </c>
      <c r="D86" s="40">
        <f>D88+D87</f>
        <v>83346.67</v>
      </c>
      <c r="E86" s="40">
        <f>D86/G86</f>
        <v>8.27</v>
      </c>
      <c r="F86" s="40">
        <f>E86/12</f>
        <v>0.69</v>
      </c>
      <c r="G86" s="9">
        <v>10077.6</v>
      </c>
    </row>
    <row r="87" spans="1:7" s="9" customFormat="1" ht="42" customHeight="1">
      <c r="A87" s="67" t="s">
        <v>108</v>
      </c>
      <c r="B87" s="55" t="s">
        <v>20</v>
      </c>
      <c r="C87" s="41"/>
      <c r="D87" s="41">
        <v>48880</v>
      </c>
      <c r="E87" s="42"/>
      <c r="F87" s="42"/>
      <c r="G87" s="9">
        <v>10077.6</v>
      </c>
    </row>
    <row r="88" spans="1:7" s="12" customFormat="1" ht="24.75" customHeight="1">
      <c r="A88" s="67" t="s">
        <v>136</v>
      </c>
      <c r="B88" s="55" t="s">
        <v>60</v>
      </c>
      <c r="C88" s="37"/>
      <c r="D88" s="37">
        <v>34466.67</v>
      </c>
      <c r="E88" s="38"/>
      <c r="F88" s="38"/>
      <c r="G88" s="9">
        <v>10077.6</v>
      </c>
    </row>
    <row r="89" spans="1:7" s="9" customFormat="1" ht="15">
      <c r="A89" s="56" t="s">
        <v>37</v>
      </c>
      <c r="B89" s="57"/>
      <c r="C89" s="40" t="s">
        <v>127</v>
      </c>
      <c r="D89" s="40">
        <f>D90+D91+D93+D92</f>
        <v>13120.53</v>
      </c>
      <c r="E89" s="40">
        <f>D89/G89</f>
        <v>1.3</v>
      </c>
      <c r="F89" s="40">
        <f>E89/12</f>
        <v>0.11</v>
      </c>
      <c r="G89" s="9">
        <v>10077.6</v>
      </c>
    </row>
    <row r="90" spans="1:7" s="12" customFormat="1" ht="18" customHeight="1">
      <c r="A90" s="48" t="s">
        <v>64</v>
      </c>
      <c r="B90" s="49" t="s">
        <v>42</v>
      </c>
      <c r="C90" s="37"/>
      <c r="D90" s="37">
        <v>10204.74</v>
      </c>
      <c r="E90" s="38"/>
      <c r="F90" s="38"/>
      <c r="G90" s="9">
        <v>10077.6</v>
      </c>
    </row>
    <row r="91" spans="1:7" s="12" customFormat="1" ht="20.25" customHeight="1">
      <c r="A91" s="48" t="s">
        <v>45</v>
      </c>
      <c r="B91" s="49" t="s">
        <v>42</v>
      </c>
      <c r="C91" s="37"/>
      <c r="D91" s="37">
        <v>2915.79</v>
      </c>
      <c r="E91" s="38"/>
      <c r="F91" s="38"/>
      <c r="G91" s="9">
        <v>10077.6</v>
      </c>
    </row>
    <row r="92" spans="1:7" s="12" customFormat="1" ht="28.5" customHeight="1">
      <c r="A92" s="48" t="s">
        <v>115</v>
      </c>
      <c r="B92" s="55" t="s">
        <v>44</v>
      </c>
      <c r="C92" s="37"/>
      <c r="D92" s="37">
        <v>0</v>
      </c>
      <c r="E92" s="38"/>
      <c r="F92" s="38"/>
      <c r="G92" s="9"/>
    </row>
    <row r="93" spans="1:7" s="12" customFormat="1" ht="23.25" customHeight="1">
      <c r="A93" s="48" t="s">
        <v>48</v>
      </c>
      <c r="B93" s="49" t="s">
        <v>42</v>
      </c>
      <c r="C93" s="37"/>
      <c r="D93" s="37">
        <v>0</v>
      </c>
      <c r="E93" s="38"/>
      <c r="F93" s="38"/>
      <c r="G93" s="9">
        <v>10077.6</v>
      </c>
    </row>
    <row r="94" spans="1:7" s="9" customFormat="1" ht="161.25">
      <c r="A94" s="59" t="s">
        <v>137</v>
      </c>
      <c r="B94" s="57" t="s">
        <v>10</v>
      </c>
      <c r="C94" s="44"/>
      <c r="D94" s="45">
        <v>50000</v>
      </c>
      <c r="E94" s="45">
        <f>D94/G94</f>
        <v>4.96</v>
      </c>
      <c r="F94" s="45">
        <f>E94/12</f>
        <v>0.41</v>
      </c>
      <c r="G94" s="9">
        <v>10077.6</v>
      </c>
    </row>
    <row r="95" spans="1:7" s="9" customFormat="1" ht="18.75">
      <c r="A95" s="73" t="s">
        <v>153</v>
      </c>
      <c r="B95" s="57" t="s">
        <v>7</v>
      </c>
      <c r="C95" s="44"/>
      <c r="D95" s="45">
        <f>18876.26+9765.63</f>
        <v>28641.89</v>
      </c>
      <c r="E95" s="45">
        <f>D95/G95</f>
        <v>2.84</v>
      </c>
      <c r="F95" s="45">
        <f>E95/12</f>
        <v>0.24</v>
      </c>
      <c r="G95" s="9">
        <v>10077.6</v>
      </c>
    </row>
    <row r="96" spans="1:7" s="9" customFormat="1" ht="18.75">
      <c r="A96" s="73" t="s">
        <v>154</v>
      </c>
      <c r="B96" s="57" t="s">
        <v>7</v>
      </c>
      <c r="C96" s="44"/>
      <c r="D96" s="45">
        <f>55178.25+870022.84+9765.63</f>
        <v>934966.72</v>
      </c>
      <c r="E96" s="45">
        <f>D96/G96</f>
        <v>92.78</v>
      </c>
      <c r="F96" s="45">
        <f>E96/12</f>
        <v>7.73</v>
      </c>
      <c r="G96" s="9">
        <v>10077.6</v>
      </c>
    </row>
    <row r="97" spans="1:7" s="9" customFormat="1" ht="18.75">
      <c r="A97" s="73" t="s">
        <v>155</v>
      </c>
      <c r="B97" s="57" t="s">
        <v>7</v>
      </c>
      <c r="C97" s="44"/>
      <c r="D97" s="45">
        <v>55122.9</v>
      </c>
      <c r="E97" s="45">
        <f>D97/G97</f>
        <v>5.47</v>
      </c>
      <c r="F97" s="45">
        <f>E97/12</f>
        <v>0.46</v>
      </c>
      <c r="G97" s="9">
        <v>10077.6</v>
      </c>
    </row>
    <row r="98" spans="1:7" s="9" customFormat="1" ht="18.75">
      <c r="A98" s="73" t="s">
        <v>156</v>
      </c>
      <c r="B98" s="57" t="s">
        <v>7</v>
      </c>
      <c r="C98" s="44"/>
      <c r="D98" s="45">
        <v>99475.24</v>
      </c>
      <c r="E98" s="45">
        <f>D98/G98</f>
        <v>9.87</v>
      </c>
      <c r="F98" s="45">
        <f>E98/12</f>
        <v>0.82</v>
      </c>
      <c r="G98" s="9">
        <v>10077.6</v>
      </c>
    </row>
    <row r="99" spans="1:8" s="12" customFormat="1" ht="27.75" customHeight="1" thickBot="1">
      <c r="A99" s="71" t="s">
        <v>58</v>
      </c>
      <c r="B99" s="72" t="s">
        <v>9</v>
      </c>
      <c r="C99" s="38"/>
      <c r="D99" s="44">
        <f>E99*G99</f>
        <v>249118.27</v>
      </c>
      <c r="E99" s="44">
        <f>12*F99</f>
        <v>24.72</v>
      </c>
      <c r="F99" s="44">
        <v>2.06</v>
      </c>
      <c r="G99" s="9">
        <v>10077.6</v>
      </c>
      <c r="H99" s="68" t="s">
        <v>116</v>
      </c>
    </row>
    <row r="100" spans="1:7" s="9" customFormat="1" ht="27" customHeight="1" thickBot="1">
      <c r="A100" s="32" t="s">
        <v>28</v>
      </c>
      <c r="B100" s="33"/>
      <c r="C100" s="102"/>
      <c r="D100" s="97">
        <f>D94+D89+D86+D84+D77+D73+D68+D53+D52+D51+D50+D47+D46+D39+D38+D27+D14+D99+D40+D98+D97+D96+D95+D48+D49</f>
        <v>3394092.88</v>
      </c>
      <c r="E100" s="97">
        <f>E94+E89+E86+E84+E77+E73+E68+E53+E52+E51+E50+E47+E46+E39+E38+E27+E14+E99+E40+E98+E97+E96+E95+E48+E49</f>
        <v>336.79</v>
      </c>
      <c r="F100" s="97">
        <f>F94+F89+F86+F84+F77+F73+F68+F53+F52+F51+F50+F47+F46+F39+F38+F27+F14+F99+F40+F98+F97+F96+F95+F48+F49</f>
        <v>28.08</v>
      </c>
      <c r="G100" s="9">
        <v>10077.6</v>
      </c>
    </row>
    <row r="101" spans="1:7" s="17" customFormat="1" ht="15">
      <c r="A101" s="16"/>
      <c r="C101" s="47"/>
      <c r="D101" s="47"/>
      <c r="E101" s="47"/>
      <c r="F101" s="47"/>
      <c r="G101" s="9">
        <v>10077.6</v>
      </c>
    </row>
    <row r="102" spans="1:7" s="17" customFormat="1" ht="15.75" thickBot="1">
      <c r="A102" s="16"/>
      <c r="C102" s="47"/>
      <c r="D102" s="47"/>
      <c r="E102" s="47"/>
      <c r="F102" s="47"/>
      <c r="G102" s="9">
        <v>10077.6</v>
      </c>
    </row>
    <row r="103" spans="1:8" s="76" customFormat="1" ht="38.25" thickBot="1">
      <c r="A103" s="74" t="s">
        <v>138</v>
      </c>
      <c r="B103" s="75"/>
      <c r="C103" s="103"/>
      <c r="D103" s="104">
        <f>SUM(D104:D117)</f>
        <v>2655528.27</v>
      </c>
      <c r="E103" s="104">
        <f>SUM(E104:E117)</f>
        <v>263.52</v>
      </c>
      <c r="F103" s="104">
        <f>SUM(F104:F117)</f>
        <v>21.98</v>
      </c>
      <c r="G103" s="76">
        <v>10077.6</v>
      </c>
      <c r="H103" s="77"/>
    </row>
    <row r="104" spans="1:7" s="17" customFormat="1" ht="15">
      <c r="A104" s="82" t="s">
        <v>139</v>
      </c>
      <c r="B104" s="63"/>
      <c r="C104" s="64"/>
      <c r="D104" s="78">
        <v>729254.68</v>
      </c>
      <c r="E104" s="78">
        <f>D104/G104</f>
        <v>72.36</v>
      </c>
      <c r="F104" s="83">
        <f>E104/12</f>
        <v>6.03</v>
      </c>
      <c r="G104" s="9">
        <v>10077.6</v>
      </c>
    </row>
    <row r="105" spans="1:7" s="17" customFormat="1" ht="15">
      <c r="A105" s="82" t="s">
        <v>140</v>
      </c>
      <c r="B105" s="63"/>
      <c r="C105" s="64"/>
      <c r="D105" s="78">
        <v>103136.88</v>
      </c>
      <c r="E105" s="78">
        <f aca="true" t="shared" si="0" ref="E105:E117">D105/G105</f>
        <v>10.23</v>
      </c>
      <c r="F105" s="83">
        <f aca="true" t="shared" si="1" ref="F105:F117">E105/12</f>
        <v>0.85</v>
      </c>
      <c r="G105" s="9">
        <v>10077.6</v>
      </c>
    </row>
    <row r="106" spans="1:7" s="50" customFormat="1" ht="15">
      <c r="A106" s="48" t="s">
        <v>141</v>
      </c>
      <c r="B106" s="55"/>
      <c r="C106" s="87"/>
      <c r="D106" s="88">
        <v>209971.56</v>
      </c>
      <c r="E106" s="78">
        <f t="shared" si="0"/>
        <v>20.84</v>
      </c>
      <c r="F106" s="83">
        <f t="shared" si="1"/>
        <v>1.74</v>
      </c>
      <c r="G106" s="9">
        <v>10077.6</v>
      </c>
    </row>
    <row r="107" spans="1:7" s="50" customFormat="1" ht="15">
      <c r="A107" s="48" t="s">
        <v>142</v>
      </c>
      <c r="B107" s="55"/>
      <c r="C107" s="87"/>
      <c r="D107" s="88">
        <v>139980.99</v>
      </c>
      <c r="E107" s="78">
        <f t="shared" si="0"/>
        <v>13.89</v>
      </c>
      <c r="F107" s="83">
        <f t="shared" si="1"/>
        <v>1.16</v>
      </c>
      <c r="G107" s="9">
        <v>10077.6</v>
      </c>
    </row>
    <row r="108" spans="1:7" s="50" customFormat="1" ht="15">
      <c r="A108" s="48" t="s">
        <v>143</v>
      </c>
      <c r="B108" s="55"/>
      <c r="C108" s="87"/>
      <c r="D108" s="88">
        <v>139980.99</v>
      </c>
      <c r="E108" s="78">
        <f t="shared" si="0"/>
        <v>13.89</v>
      </c>
      <c r="F108" s="83">
        <f t="shared" si="1"/>
        <v>1.16</v>
      </c>
      <c r="G108" s="9">
        <v>10077.6</v>
      </c>
    </row>
    <row r="109" spans="1:7" s="50" customFormat="1" ht="15">
      <c r="A109" s="48" t="s">
        <v>144</v>
      </c>
      <c r="B109" s="55"/>
      <c r="C109" s="87"/>
      <c r="D109" s="88">
        <v>45356.26</v>
      </c>
      <c r="E109" s="78">
        <f t="shared" si="0"/>
        <v>4.5</v>
      </c>
      <c r="F109" s="83">
        <f t="shared" si="1"/>
        <v>0.38</v>
      </c>
      <c r="G109" s="9">
        <v>10077.6</v>
      </c>
    </row>
    <row r="110" spans="1:7" s="50" customFormat="1" ht="15">
      <c r="A110" s="48" t="s">
        <v>145</v>
      </c>
      <c r="B110" s="55"/>
      <c r="C110" s="87"/>
      <c r="D110" s="88">
        <v>78297.86</v>
      </c>
      <c r="E110" s="78">
        <f t="shared" si="0"/>
        <v>7.77</v>
      </c>
      <c r="F110" s="83">
        <f t="shared" si="1"/>
        <v>0.65</v>
      </c>
      <c r="G110" s="9">
        <v>10077.6</v>
      </c>
    </row>
    <row r="111" spans="1:7" s="50" customFormat="1" ht="15">
      <c r="A111" s="48" t="s">
        <v>146</v>
      </c>
      <c r="B111" s="55"/>
      <c r="C111" s="87"/>
      <c r="D111" s="88">
        <v>39458.25</v>
      </c>
      <c r="E111" s="78">
        <f t="shared" si="0"/>
        <v>3.92</v>
      </c>
      <c r="F111" s="83">
        <f t="shared" si="1"/>
        <v>0.33</v>
      </c>
      <c r="G111" s="9">
        <v>10077.6</v>
      </c>
    </row>
    <row r="112" spans="1:7" s="50" customFormat="1" ht="15">
      <c r="A112" s="48" t="s">
        <v>147</v>
      </c>
      <c r="B112" s="55"/>
      <c r="C112" s="87"/>
      <c r="D112" s="88">
        <v>54515.78</v>
      </c>
      <c r="E112" s="78">
        <f t="shared" si="0"/>
        <v>5.41</v>
      </c>
      <c r="F112" s="83">
        <f t="shared" si="1"/>
        <v>0.45</v>
      </c>
      <c r="G112" s="9">
        <v>10077.6</v>
      </c>
    </row>
    <row r="113" spans="1:7" s="50" customFormat="1" ht="15">
      <c r="A113" s="48" t="s">
        <v>148</v>
      </c>
      <c r="B113" s="55"/>
      <c r="C113" s="87"/>
      <c r="D113" s="88">
        <v>90270.03</v>
      </c>
      <c r="E113" s="78">
        <f t="shared" si="0"/>
        <v>8.96</v>
      </c>
      <c r="F113" s="83">
        <f t="shared" si="1"/>
        <v>0.75</v>
      </c>
      <c r="G113" s="9">
        <v>10077.6</v>
      </c>
    </row>
    <row r="114" spans="1:7" s="50" customFormat="1" ht="15">
      <c r="A114" s="48" t="s">
        <v>149</v>
      </c>
      <c r="B114" s="55"/>
      <c r="C114" s="87"/>
      <c r="D114" s="88">
        <v>20753.41</v>
      </c>
      <c r="E114" s="78">
        <f t="shared" si="0"/>
        <v>2.06</v>
      </c>
      <c r="F114" s="83">
        <f t="shared" si="1"/>
        <v>0.17</v>
      </c>
      <c r="G114" s="9">
        <v>10077.6</v>
      </c>
    </row>
    <row r="115" spans="1:7" s="50" customFormat="1" ht="15">
      <c r="A115" s="92" t="s">
        <v>150</v>
      </c>
      <c r="B115" s="93"/>
      <c r="C115" s="94"/>
      <c r="D115" s="95">
        <v>114231.95</v>
      </c>
      <c r="E115" s="78">
        <f>D115/G115</f>
        <v>11.34</v>
      </c>
      <c r="F115" s="83">
        <f>E115/12</f>
        <v>0.95</v>
      </c>
      <c r="G115" s="9">
        <v>10077.6</v>
      </c>
    </row>
    <row r="116" spans="1:7" s="50" customFormat="1" ht="15">
      <c r="A116" s="92" t="s">
        <v>151</v>
      </c>
      <c r="B116" s="93"/>
      <c r="C116" s="94"/>
      <c r="D116" s="95">
        <v>31307.63</v>
      </c>
      <c r="E116" s="78">
        <f>D116/G116</f>
        <v>3.11</v>
      </c>
      <c r="F116" s="83">
        <f>E116/12</f>
        <v>0.26</v>
      </c>
      <c r="G116" s="9">
        <v>10077.6</v>
      </c>
    </row>
    <row r="117" spans="1:7" s="50" customFormat="1" ht="15.75" thickBot="1">
      <c r="A117" s="84" t="s">
        <v>152</v>
      </c>
      <c r="B117" s="89"/>
      <c r="C117" s="90"/>
      <c r="D117" s="96">
        <v>859012</v>
      </c>
      <c r="E117" s="85">
        <f t="shared" si="0"/>
        <v>85.24</v>
      </c>
      <c r="F117" s="86">
        <f t="shared" si="1"/>
        <v>7.1</v>
      </c>
      <c r="G117" s="9">
        <v>10077.6</v>
      </c>
    </row>
    <row r="118" spans="1:6" s="17" customFormat="1" ht="13.5" thickBot="1">
      <c r="A118" s="16"/>
      <c r="D118" s="79"/>
      <c r="E118" s="79"/>
      <c r="F118" s="79"/>
    </row>
    <row r="119" spans="1:6" s="91" customFormat="1" ht="20.25" thickBot="1">
      <c r="A119" s="34" t="s">
        <v>56</v>
      </c>
      <c r="B119" s="35"/>
      <c r="C119" s="62"/>
      <c r="D119" s="80">
        <f>D100+D103</f>
        <v>6049621.15</v>
      </c>
      <c r="E119" s="80">
        <f>E100+E103</f>
        <v>600.31</v>
      </c>
      <c r="F119" s="81">
        <f>F100+F103</f>
        <v>50.06</v>
      </c>
    </row>
    <row r="120" spans="1:6" s="17" customFormat="1" ht="12.75">
      <c r="A120" s="16"/>
      <c r="F120" s="18"/>
    </row>
    <row r="121" spans="1:6" s="17" customFormat="1" ht="12.75">
      <c r="A121" s="16"/>
      <c r="F121" s="18"/>
    </row>
    <row r="122" spans="1:6" s="17" customFormat="1" ht="12.75">
      <c r="A122" s="16"/>
      <c r="F122" s="18"/>
    </row>
    <row r="123" spans="1:6" s="17" customFormat="1" ht="12.75">
      <c r="A123" s="16"/>
      <c r="F123" s="18"/>
    </row>
    <row r="124" spans="1:6" s="17" customFormat="1" ht="12.75">
      <c r="A124" s="16"/>
      <c r="F124" s="18"/>
    </row>
    <row r="125" spans="1:6" s="17" customFormat="1" ht="12.75">
      <c r="A125" s="16"/>
      <c r="F125" s="18"/>
    </row>
    <row r="126" spans="1:6" s="17" customFormat="1" ht="12.75">
      <c r="A126" s="16"/>
      <c r="F126" s="18"/>
    </row>
    <row r="127" spans="1:6" s="14" customFormat="1" ht="18.75">
      <c r="A127" s="19"/>
      <c r="B127" s="20"/>
      <c r="C127" s="21"/>
      <c r="D127" s="21"/>
      <c r="E127" s="21"/>
      <c r="F127" s="22"/>
    </row>
    <row r="128" spans="1:6" s="15" customFormat="1" ht="19.5">
      <c r="A128" s="23"/>
      <c r="B128" s="24"/>
      <c r="C128" s="25"/>
      <c r="D128" s="25"/>
      <c r="E128" s="25"/>
      <c r="F128" s="26"/>
    </row>
    <row r="129" spans="1:4" s="17" customFormat="1" ht="14.25">
      <c r="A129" s="121" t="s">
        <v>26</v>
      </c>
      <c r="B129" s="121"/>
      <c r="C129" s="121"/>
      <c r="D129" s="121"/>
    </row>
    <row r="130" s="17" customFormat="1" ht="12.75">
      <c r="F130" s="18"/>
    </row>
    <row r="131" spans="1:6" s="17" customFormat="1" ht="12.75">
      <c r="A131" s="16" t="s">
        <v>27</v>
      </c>
      <c r="F131" s="18"/>
    </row>
    <row r="132" s="17" customFormat="1" ht="12.75">
      <c r="F132" s="18"/>
    </row>
    <row r="133" s="17" customFormat="1" ht="12.75">
      <c r="F133" s="18"/>
    </row>
    <row r="134" s="17" customFormat="1" ht="12.75">
      <c r="F134" s="18"/>
    </row>
    <row r="135" s="17" customFormat="1" ht="12.75">
      <c r="F135" s="18"/>
    </row>
    <row r="136" s="17" customFormat="1" ht="12.75">
      <c r="F136" s="18"/>
    </row>
    <row r="137" s="17" customFormat="1" ht="12.75">
      <c r="F137" s="18"/>
    </row>
    <row r="138" s="17" customFormat="1" ht="12.75">
      <c r="F138" s="18"/>
    </row>
    <row r="139" s="17" customFormat="1" ht="12.75">
      <c r="F139" s="18"/>
    </row>
    <row r="140" s="17" customFormat="1" ht="12.75">
      <c r="F140" s="18"/>
    </row>
    <row r="141" s="17" customFormat="1" ht="12.75">
      <c r="F141" s="18"/>
    </row>
    <row r="142" s="17" customFormat="1" ht="12.75">
      <c r="F142" s="18"/>
    </row>
    <row r="143" s="17" customFormat="1" ht="12.75">
      <c r="F143" s="18"/>
    </row>
    <row r="144" s="17" customFormat="1" ht="12.75">
      <c r="F144" s="18"/>
    </row>
    <row r="145" s="17" customFormat="1" ht="12.75">
      <c r="F145" s="18"/>
    </row>
    <row r="146" s="17" customFormat="1" ht="12.75">
      <c r="F146" s="18"/>
    </row>
    <row r="147" s="17" customFormat="1" ht="12.75">
      <c r="F147" s="18"/>
    </row>
    <row r="148" s="17" customFormat="1" ht="12.75">
      <c r="F148" s="18"/>
    </row>
    <row r="149" s="17" customFormat="1" ht="12.75">
      <c r="F149" s="18"/>
    </row>
  </sheetData>
  <sheetProtection/>
  <mergeCells count="12">
    <mergeCell ref="A7:F7"/>
    <mergeCell ref="A8:F8"/>
    <mergeCell ref="A9:F9"/>
    <mergeCell ref="A10:F10"/>
    <mergeCell ref="A13:F13"/>
    <mergeCell ref="A129:D129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0"/>
  <sheetViews>
    <sheetView zoomScalePageLayoutView="0" workbookViewId="0" topLeftCell="A45">
      <selection activeCell="F53" sqref="F5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75390625" style="1" customWidth="1"/>
    <col min="5" max="5" width="13.875" style="1" customWidth="1"/>
    <col min="6" max="6" width="20.875" style="27" customWidth="1"/>
    <col min="7" max="10" width="15.375" style="1" customWidth="1"/>
    <col min="11" max="16384" width="9.125" style="1" customWidth="1"/>
  </cols>
  <sheetData>
    <row r="1" spans="1:6" ht="16.5" customHeight="1">
      <c r="A1" s="105" t="s">
        <v>117</v>
      </c>
      <c r="B1" s="106"/>
      <c r="C1" s="106"/>
      <c r="D1" s="106"/>
      <c r="E1" s="106"/>
      <c r="F1" s="106"/>
    </row>
    <row r="2" spans="2:6" ht="12.75" customHeight="1">
      <c r="B2" s="107"/>
      <c r="C2" s="107"/>
      <c r="D2" s="107"/>
      <c r="E2" s="106"/>
      <c r="F2" s="106"/>
    </row>
    <row r="3" spans="1:6" ht="20.25" customHeight="1">
      <c r="A3" s="36" t="s">
        <v>130</v>
      </c>
      <c r="B3" s="107" t="s">
        <v>0</v>
      </c>
      <c r="C3" s="107"/>
      <c r="D3" s="107"/>
      <c r="E3" s="106"/>
      <c r="F3" s="106"/>
    </row>
    <row r="4" spans="2:6" ht="14.25" customHeight="1">
      <c r="B4" s="107" t="s">
        <v>118</v>
      </c>
      <c r="C4" s="107"/>
      <c r="D4" s="107"/>
      <c r="E4" s="106"/>
      <c r="F4" s="106"/>
    </row>
    <row r="5" spans="1:6" ht="39.75" customHeight="1">
      <c r="A5" s="108"/>
      <c r="B5" s="109"/>
      <c r="C5" s="109"/>
      <c r="D5" s="109"/>
      <c r="E5" s="109"/>
      <c r="F5" s="109"/>
    </row>
    <row r="6" spans="1:6" ht="21.75" customHeight="1">
      <c r="A6" s="110" t="s">
        <v>131</v>
      </c>
      <c r="B6" s="110"/>
      <c r="C6" s="110"/>
      <c r="D6" s="110"/>
      <c r="E6" s="110"/>
      <c r="F6" s="110"/>
    </row>
    <row r="7" spans="1:6" s="2" customFormat="1" ht="22.5" customHeight="1">
      <c r="A7" s="111" t="s">
        <v>1</v>
      </c>
      <c r="B7" s="111"/>
      <c r="C7" s="111"/>
      <c r="D7" s="111"/>
      <c r="E7" s="112"/>
      <c r="F7" s="112"/>
    </row>
    <row r="8" spans="1:6" s="3" customFormat="1" ht="18.75" customHeight="1">
      <c r="A8" s="111" t="s">
        <v>67</v>
      </c>
      <c r="B8" s="111"/>
      <c r="C8" s="111"/>
      <c r="D8" s="111"/>
      <c r="E8" s="112"/>
      <c r="F8" s="112"/>
    </row>
    <row r="9" spans="1:6" s="4" customFormat="1" ht="17.25" customHeight="1">
      <c r="A9" s="113" t="s">
        <v>47</v>
      </c>
      <c r="B9" s="113"/>
      <c r="C9" s="113"/>
      <c r="D9" s="113"/>
      <c r="E9" s="114"/>
      <c r="F9" s="114"/>
    </row>
    <row r="10" spans="1:6" s="3" customFormat="1" ht="30" customHeight="1" thickBot="1">
      <c r="A10" s="115" t="s">
        <v>49</v>
      </c>
      <c r="B10" s="115"/>
      <c r="C10" s="115"/>
      <c r="D10" s="115"/>
      <c r="E10" s="116"/>
      <c r="F10" s="116"/>
    </row>
    <row r="11" spans="1:6" s="9" customFormat="1" ht="139.5" customHeight="1" thickBot="1">
      <c r="A11" s="5" t="s">
        <v>2</v>
      </c>
      <c r="B11" s="6" t="s">
        <v>3</v>
      </c>
      <c r="C11" s="7" t="s">
        <v>75</v>
      </c>
      <c r="D11" s="7" t="s">
        <v>29</v>
      </c>
      <c r="E11" s="7" t="s">
        <v>4</v>
      </c>
      <c r="F11" s="8" t="s">
        <v>5</v>
      </c>
    </row>
    <row r="12" spans="1:6" s="12" customFormat="1" ht="12.75">
      <c r="A12" s="10">
        <v>1</v>
      </c>
      <c r="B12" s="11">
        <v>2</v>
      </c>
      <c r="C12" s="28"/>
      <c r="D12" s="28"/>
      <c r="E12" s="29">
        <v>3</v>
      </c>
      <c r="F12" s="30">
        <v>4</v>
      </c>
    </row>
    <row r="13" spans="1:6" s="12" customFormat="1" ht="49.5" customHeight="1">
      <c r="A13" s="117" t="s">
        <v>6</v>
      </c>
      <c r="B13" s="118"/>
      <c r="C13" s="118"/>
      <c r="D13" s="118"/>
      <c r="E13" s="119"/>
      <c r="F13" s="120"/>
    </row>
    <row r="14" spans="1:7" s="9" customFormat="1" ht="20.25" customHeight="1">
      <c r="A14" s="53" t="s">
        <v>61</v>
      </c>
      <c r="B14" s="57" t="s">
        <v>7</v>
      </c>
      <c r="C14" s="61" t="s">
        <v>110</v>
      </c>
      <c r="D14" s="39">
        <f>E14*G14</f>
        <v>436561.63</v>
      </c>
      <c r="E14" s="40">
        <f>F14*12</f>
        <v>43.32</v>
      </c>
      <c r="F14" s="40">
        <f>F24+F26</f>
        <v>3.61</v>
      </c>
      <c r="G14" s="9">
        <v>10077.6</v>
      </c>
    </row>
    <row r="15" spans="1:6" s="9" customFormat="1" ht="28.5" customHeight="1">
      <c r="A15" s="65" t="s">
        <v>50</v>
      </c>
      <c r="B15" s="60" t="s">
        <v>51</v>
      </c>
      <c r="C15" s="61"/>
      <c r="D15" s="39"/>
      <c r="E15" s="40"/>
      <c r="F15" s="40"/>
    </row>
    <row r="16" spans="1:6" s="9" customFormat="1" ht="20.25" customHeight="1">
      <c r="A16" s="65" t="s">
        <v>52</v>
      </c>
      <c r="B16" s="60" t="s">
        <v>51</v>
      </c>
      <c r="C16" s="61"/>
      <c r="D16" s="39"/>
      <c r="E16" s="40"/>
      <c r="F16" s="40"/>
    </row>
    <row r="17" spans="1:6" s="9" customFormat="1" ht="123.75" customHeight="1">
      <c r="A17" s="65" t="s">
        <v>68</v>
      </c>
      <c r="B17" s="60" t="s">
        <v>20</v>
      </c>
      <c r="C17" s="61"/>
      <c r="D17" s="39"/>
      <c r="E17" s="40"/>
      <c r="F17" s="40"/>
    </row>
    <row r="18" spans="1:6" s="9" customFormat="1" ht="20.25" customHeight="1">
      <c r="A18" s="65" t="s">
        <v>69</v>
      </c>
      <c r="B18" s="60" t="s">
        <v>51</v>
      </c>
      <c r="C18" s="61"/>
      <c r="D18" s="39"/>
      <c r="E18" s="40"/>
      <c r="F18" s="40"/>
    </row>
    <row r="19" spans="1:6" s="9" customFormat="1" ht="20.25" customHeight="1">
      <c r="A19" s="65" t="s">
        <v>70</v>
      </c>
      <c r="B19" s="60" t="s">
        <v>51</v>
      </c>
      <c r="C19" s="61"/>
      <c r="D19" s="39"/>
      <c r="E19" s="40"/>
      <c r="F19" s="40"/>
    </row>
    <row r="20" spans="1:6" s="9" customFormat="1" ht="29.25" customHeight="1">
      <c r="A20" s="65" t="s">
        <v>71</v>
      </c>
      <c r="B20" s="60" t="s">
        <v>10</v>
      </c>
      <c r="C20" s="41"/>
      <c r="D20" s="41"/>
      <c r="E20" s="42"/>
      <c r="F20" s="42"/>
    </row>
    <row r="21" spans="1:6" s="9" customFormat="1" ht="15">
      <c r="A21" s="65" t="s">
        <v>72</v>
      </c>
      <c r="B21" s="60" t="s">
        <v>12</v>
      </c>
      <c r="C21" s="41"/>
      <c r="D21" s="41"/>
      <c r="E21" s="42"/>
      <c r="F21" s="42"/>
    </row>
    <row r="22" spans="1:6" s="9" customFormat="1" ht="15">
      <c r="A22" s="65" t="s">
        <v>73</v>
      </c>
      <c r="B22" s="60" t="s">
        <v>51</v>
      </c>
      <c r="C22" s="41"/>
      <c r="D22" s="41"/>
      <c r="E22" s="42"/>
      <c r="F22" s="42"/>
    </row>
    <row r="23" spans="1:6" s="9" customFormat="1" ht="23.25" customHeight="1">
      <c r="A23" s="65" t="s">
        <v>74</v>
      </c>
      <c r="B23" s="60" t="s">
        <v>15</v>
      </c>
      <c r="C23" s="41"/>
      <c r="D23" s="41"/>
      <c r="E23" s="42"/>
      <c r="F23" s="42"/>
    </row>
    <row r="24" spans="1:7" s="9" customFormat="1" ht="23.25" customHeight="1">
      <c r="A24" s="53" t="s">
        <v>62</v>
      </c>
      <c r="B24" s="54"/>
      <c r="C24" s="39"/>
      <c r="D24" s="39"/>
      <c r="E24" s="40"/>
      <c r="F24" s="40">
        <v>3.61</v>
      </c>
      <c r="G24" s="9">
        <v>10077.6</v>
      </c>
    </row>
    <row r="25" spans="1:7" s="9" customFormat="1" ht="18.75" customHeight="1">
      <c r="A25" s="51" t="s">
        <v>59</v>
      </c>
      <c r="B25" s="52" t="s">
        <v>51</v>
      </c>
      <c r="C25" s="41"/>
      <c r="D25" s="41"/>
      <c r="E25" s="42"/>
      <c r="F25" s="42">
        <v>0</v>
      </c>
      <c r="G25" s="9">
        <v>10077.6</v>
      </c>
    </row>
    <row r="26" spans="1:7" s="9" customFormat="1" ht="15">
      <c r="A26" s="53" t="s">
        <v>62</v>
      </c>
      <c r="B26" s="54"/>
      <c r="C26" s="39"/>
      <c r="D26" s="39"/>
      <c r="E26" s="40"/>
      <c r="F26" s="40">
        <f>F25</f>
        <v>0</v>
      </c>
      <c r="G26" s="9">
        <v>10077.6</v>
      </c>
    </row>
    <row r="27" spans="1:7" s="9" customFormat="1" ht="30">
      <c r="A27" s="53" t="s">
        <v>8</v>
      </c>
      <c r="B27" s="54" t="s">
        <v>9</v>
      </c>
      <c r="C27" s="39" t="s">
        <v>111</v>
      </c>
      <c r="D27" s="39">
        <f>E27*G27</f>
        <v>341025.98</v>
      </c>
      <c r="E27" s="40">
        <f>F27*12</f>
        <v>33.84</v>
      </c>
      <c r="F27" s="40">
        <v>2.82</v>
      </c>
      <c r="G27" s="9">
        <v>10077.6</v>
      </c>
    </row>
    <row r="28" spans="1:7" s="31" customFormat="1" ht="15">
      <c r="A28" s="65" t="s">
        <v>76</v>
      </c>
      <c r="B28" s="60" t="s">
        <v>9</v>
      </c>
      <c r="C28" s="39"/>
      <c r="D28" s="39"/>
      <c r="E28" s="40"/>
      <c r="F28" s="40"/>
      <c r="G28" s="9">
        <v>10077.6</v>
      </c>
    </row>
    <row r="29" spans="1:7" s="31" customFormat="1" ht="15">
      <c r="A29" s="65" t="s">
        <v>77</v>
      </c>
      <c r="B29" s="60" t="s">
        <v>78</v>
      </c>
      <c r="C29" s="39"/>
      <c r="D29" s="39"/>
      <c r="E29" s="40"/>
      <c r="F29" s="40"/>
      <c r="G29" s="9">
        <v>10077.6</v>
      </c>
    </row>
    <row r="30" spans="1:7" s="31" customFormat="1" ht="15">
      <c r="A30" s="65" t="s">
        <v>79</v>
      </c>
      <c r="B30" s="60" t="s">
        <v>80</v>
      </c>
      <c r="C30" s="39"/>
      <c r="D30" s="39"/>
      <c r="E30" s="40"/>
      <c r="F30" s="40"/>
      <c r="G30" s="9">
        <v>10077.6</v>
      </c>
    </row>
    <row r="31" spans="1:7" s="31" customFormat="1" ht="15">
      <c r="A31" s="65" t="s">
        <v>53</v>
      </c>
      <c r="B31" s="60" t="s">
        <v>9</v>
      </c>
      <c r="C31" s="39"/>
      <c r="D31" s="39"/>
      <c r="E31" s="40"/>
      <c r="F31" s="40"/>
      <c r="G31" s="9">
        <v>10077.6</v>
      </c>
    </row>
    <row r="32" spans="1:7" s="31" customFormat="1" ht="25.5">
      <c r="A32" s="65" t="s">
        <v>54</v>
      </c>
      <c r="B32" s="60" t="s">
        <v>10</v>
      </c>
      <c r="C32" s="39"/>
      <c r="D32" s="39"/>
      <c r="E32" s="40"/>
      <c r="F32" s="40"/>
      <c r="G32" s="9">
        <v>10077.6</v>
      </c>
    </row>
    <row r="33" spans="1:7" s="31" customFormat="1" ht="20.25" customHeight="1">
      <c r="A33" s="65" t="s">
        <v>81</v>
      </c>
      <c r="B33" s="60" t="s">
        <v>9</v>
      </c>
      <c r="C33" s="39"/>
      <c r="D33" s="39"/>
      <c r="E33" s="40"/>
      <c r="F33" s="40"/>
      <c r="G33" s="9">
        <v>10077.6</v>
      </c>
    </row>
    <row r="34" spans="1:7" s="31" customFormat="1" ht="15">
      <c r="A34" s="65" t="s">
        <v>82</v>
      </c>
      <c r="B34" s="60" t="s">
        <v>9</v>
      </c>
      <c r="C34" s="39"/>
      <c r="D34" s="39"/>
      <c r="E34" s="40"/>
      <c r="F34" s="40"/>
      <c r="G34" s="9">
        <v>10077.6</v>
      </c>
    </row>
    <row r="35" spans="1:7" s="31" customFormat="1" ht="25.5">
      <c r="A35" s="65" t="s">
        <v>83</v>
      </c>
      <c r="B35" s="60" t="s">
        <v>55</v>
      </c>
      <c r="C35" s="39"/>
      <c r="D35" s="39"/>
      <c r="E35" s="40"/>
      <c r="F35" s="40"/>
      <c r="G35" s="9">
        <v>10077.6</v>
      </c>
    </row>
    <row r="36" spans="1:7" s="31" customFormat="1" ht="25.5">
      <c r="A36" s="65" t="s">
        <v>84</v>
      </c>
      <c r="B36" s="60" t="s">
        <v>10</v>
      </c>
      <c r="C36" s="39"/>
      <c r="D36" s="39"/>
      <c r="E36" s="40"/>
      <c r="F36" s="40"/>
      <c r="G36" s="9">
        <v>10077.6</v>
      </c>
    </row>
    <row r="37" spans="1:7" s="31" customFormat="1" ht="25.5">
      <c r="A37" s="65" t="s">
        <v>85</v>
      </c>
      <c r="B37" s="60" t="s">
        <v>9</v>
      </c>
      <c r="C37" s="39"/>
      <c r="D37" s="39"/>
      <c r="E37" s="40"/>
      <c r="F37" s="40"/>
      <c r="G37" s="9">
        <v>10077.6</v>
      </c>
    </row>
    <row r="38" spans="1:7" s="13" customFormat="1" ht="21.75" customHeight="1">
      <c r="A38" s="56" t="s">
        <v>11</v>
      </c>
      <c r="B38" s="57" t="s">
        <v>12</v>
      </c>
      <c r="C38" s="39" t="s">
        <v>110</v>
      </c>
      <c r="D38" s="39">
        <f>E38*G38</f>
        <v>108838.08</v>
      </c>
      <c r="E38" s="40">
        <f>F38*12</f>
        <v>10.8</v>
      </c>
      <c r="F38" s="40">
        <v>0.9</v>
      </c>
      <c r="G38" s="9">
        <v>10077.6</v>
      </c>
    </row>
    <row r="39" spans="1:7" s="9" customFormat="1" ht="21" customHeight="1">
      <c r="A39" s="56" t="s">
        <v>13</v>
      </c>
      <c r="B39" s="57" t="s">
        <v>14</v>
      </c>
      <c r="C39" s="39" t="s">
        <v>110</v>
      </c>
      <c r="D39" s="39">
        <f>E39*G39</f>
        <v>354328.42</v>
      </c>
      <c r="E39" s="40">
        <f>F39*12</f>
        <v>35.16</v>
      </c>
      <c r="F39" s="40">
        <v>2.93</v>
      </c>
      <c r="G39" s="9">
        <v>10077.6</v>
      </c>
    </row>
    <row r="40" spans="1:7" s="9" customFormat="1" ht="21" customHeight="1">
      <c r="A40" s="56" t="s">
        <v>86</v>
      </c>
      <c r="B40" s="57" t="s">
        <v>9</v>
      </c>
      <c r="C40" s="39" t="s">
        <v>119</v>
      </c>
      <c r="D40" s="39">
        <v>0</v>
      </c>
      <c r="E40" s="40">
        <f>D40/G40</f>
        <v>0</v>
      </c>
      <c r="F40" s="40">
        <f>E40/12</f>
        <v>0</v>
      </c>
      <c r="G40" s="9">
        <v>10077.6</v>
      </c>
    </row>
    <row r="41" spans="1:7" s="9" customFormat="1" ht="21" customHeight="1">
      <c r="A41" s="65" t="s">
        <v>87</v>
      </c>
      <c r="B41" s="60" t="s">
        <v>20</v>
      </c>
      <c r="C41" s="39"/>
      <c r="D41" s="39"/>
      <c r="E41" s="40"/>
      <c r="F41" s="40"/>
      <c r="G41" s="9">
        <v>10077.6</v>
      </c>
    </row>
    <row r="42" spans="1:7" s="9" customFormat="1" ht="21" customHeight="1">
      <c r="A42" s="65" t="s">
        <v>88</v>
      </c>
      <c r="B42" s="60" t="s">
        <v>15</v>
      </c>
      <c r="C42" s="39"/>
      <c r="D42" s="39"/>
      <c r="E42" s="40"/>
      <c r="F42" s="40"/>
      <c r="G42" s="9">
        <v>10077.6</v>
      </c>
    </row>
    <row r="43" spans="1:7" s="9" customFormat="1" ht="21" customHeight="1">
      <c r="A43" s="65" t="s">
        <v>89</v>
      </c>
      <c r="B43" s="60" t="s">
        <v>90</v>
      </c>
      <c r="C43" s="39"/>
      <c r="D43" s="39"/>
      <c r="E43" s="40"/>
      <c r="F43" s="40"/>
      <c r="G43" s="9">
        <v>10077.6</v>
      </c>
    </row>
    <row r="44" spans="1:7" s="9" customFormat="1" ht="21" customHeight="1">
      <c r="A44" s="65" t="s">
        <v>91</v>
      </c>
      <c r="B44" s="60" t="s">
        <v>92</v>
      </c>
      <c r="C44" s="39"/>
      <c r="D44" s="39"/>
      <c r="E44" s="40"/>
      <c r="F44" s="40"/>
      <c r="G44" s="9">
        <v>10077.6</v>
      </c>
    </row>
    <row r="45" spans="1:7" s="9" customFormat="1" ht="21" customHeight="1">
      <c r="A45" s="65" t="s">
        <v>93</v>
      </c>
      <c r="B45" s="60" t="s">
        <v>90</v>
      </c>
      <c r="C45" s="39"/>
      <c r="D45" s="39"/>
      <c r="E45" s="40"/>
      <c r="F45" s="40"/>
      <c r="G45" s="9">
        <v>10077.6</v>
      </c>
    </row>
    <row r="46" spans="1:7" s="12" customFormat="1" ht="35.25" customHeight="1">
      <c r="A46" s="56" t="s">
        <v>94</v>
      </c>
      <c r="B46" s="57" t="s">
        <v>7</v>
      </c>
      <c r="C46" s="39" t="s">
        <v>112</v>
      </c>
      <c r="D46" s="39">
        <v>4879.97</v>
      </c>
      <c r="E46" s="40">
        <f>D46/G46</f>
        <v>0.48</v>
      </c>
      <c r="F46" s="40">
        <f>E46/12</f>
        <v>0.04</v>
      </c>
      <c r="G46" s="9">
        <v>10077.6</v>
      </c>
    </row>
    <row r="47" spans="1:7" s="12" customFormat="1" ht="45">
      <c r="A47" s="56" t="s">
        <v>113</v>
      </c>
      <c r="B47" s="57" t="s">
        <v>7</v>
      </c>
      <c r="C47" s="39" t="s">
        <v>112</v>
      </c>
      <c r="D47" s="39">
        <v>20333.41</v>
      </c>
      <c r="E47" s="40">
        <f>D47/G47</f>
        <v>2.02</v>
      </c>
      <c r="F47" s="40">
        <f>E47/12</f>
        <v>0.17</v>
      </c>
      <c r="G47" s="9">
        <v>10077.6</v>
      </c>
    </row>
    <row r="48" spans="1:7" s="12" customFormat="1" ht="26.25" customHeight="1">
      <c r="A48" s="56" t="s">
        <v>134</v>
      </c>
      <c r="B48" s="57" t="s">
        <v>44</v>
      </c>
      <c r="C48" s="39" t="s">
        <v>135</v>
      </c>
      <c r="D48" s="39">
        <v>16499.77</v>
      </c>
      <c r="E48" s="40">
        <f>D48/G48</f>
        <v>1.64</v>
      </c>
      <c r="F48" s="40">
        <f>E48/12</f>
        <v>0.14</v>
      </c>
      <c r="G48" s="9">
        <v>10077.6</v>
      </c>
    </row>
    <row r="49" spans="1:7" s="12" customFormat="1" ht="22.5" customHeight="1">
      <c r="A49" s="56" t="s">
        <v>133</v>
      </c>
      <c r="B49" s="57" t="s">
        <v>44</v>
      </c>
      <c r="C49" s="39" t="s">
        <v>135</v>
      </c>
      <c r="D49" s="39">
        <v>15405.68</v>
      </c>
      <c r="E49" s="40">
        <f>D49/G49</f>
        <v>1.53</v>
      </c>
      <c r="F49" s="40">
        <f>E49/12</f>
        <v>0.13</v>
      </c>
      <c r="G49" s="9">
        <v>10077.6</v>
      </c>
    </row>
    <row r="50" spans="1:7" s="9" customFormat="1" ht="21" customHeight="1">
      <c r="A50" s="56" t="s">
        <v>22</v>
      </c>
      <c r="B50" s="57" t="s">
        <v>23</v>
      </c>
      <c r="C50" s="39" t="s">
        <v>120</v>
      </c>
      <c r="D50" s="39">
        <f>E50*G50</f>
        <v>9674.5</v>
      </c>
      <c r="E50" s="40">
        <f>F50*12</f>
        <v>0.96</v>
      </c>
      <c r="F50" s="40">
        <v>0.08</v>
      </c>
      <c r="G50" s="9">
        <v>10077.6</v>
      </c>
    </row>
    <row r="51" spans="1:7" s="9" customFormat="1" ht="23.25" customHeight="1">
      <c r="A51" s="56" t="s">
        <v>24</v>
      </c>
      <c r="B51" s="58" t="s">
        <v>25</v>
      </c>
      <c r="C51" s="44" t="s">
        <v>120</v>
      </c>
      <c r="D51" s="39">
        <f>E51*G51</f>
        <v>6046.56</v>
      </c>
      <c r="E51" s="40">
        <f>12*F51</f>
        <v>0.6</v>
      </c>
      <c r="F51" s="40">
        <v>0.05</v>
      </c>
      <c r="G51" s="9">
        <v>10077.6</v>
      </c>
    </row>
    <row r="52" spans="1:7" s="13" customFormat="1" ht="30">
      <c r="A52" s="56" t="s">
        <v>21</v>
      </c>
      <c r="B52" s="57"/>
      <c r="C52" s="44"/>
      <c r="D52" s="39">
        <v>0</v>
      </c>
      <c r="E52" s="40">
        <f>D52/G52</f>
        <v>0</v>
      </c>
      <c r="F52" s="40">
        <f>E52/12</f>
        <v>0</v>
      </c>
      <c r="G52" s="9">
        <v>10077.6</v>
      </c>
    </row>
    <row r="53" spans="1:7" s="13" customFormat="1" ht="27.75" customHeight="1">
      <c r="A53" s="56" t="s">
        <v>30</v>
      </c>
      <c r="B53" s="57"/>
      <c r="C53" s="40" t="s">
        <v>121</v>
      </c>
      <c r="D53" s="40">
        <f>D54+D55+D56+D57+D58+D59+D60+D61+D62+D63+D65+D66+D67+D64</f>
        <v>76097.78</v>
      </c>
      <c r="E53" s="40">
        <f>D53/G53</f>
        <v>7.55</v>
      </c>
      <c r="F53" s="40">
        <f>E53/12</f>
        <v>0.63</v>
      </c>
      <c r="G53" s="9">
        <v>10077.6</v>
      </c>
    </row>
    <row r="54" spans="1:7" s="12" customFormat="1" ht="21" customHeight="1">
      <c r="A54" s="48" t="s">
        <v>36</v>
      </c>
      <c r="B54" s="49" t="s">
        <v>15</v>
      </c>
      <c r="C54" s="37"/>
      <c r="D54" s="37">
        <v>1037.63</v>
      </c>
      <c r="E54" s="38"/>
      <c r="F54" s="38"/>
      <c r="G54" s="9">
        <v>10077.6</v>
      </c>
    </row>
    <row r="55" spans="1:7" s="12" customFormat="1" ht="20.25" customHeight="1">
      <c r="A55" s="48" t="s">
        <v>16</v>
      </c>
      <c r="B55" s="49" t="s">
        <v>20</v>
      </c>
      <c r="C55" s="37"/>
      <c r="D55" s="37">
        <v>3842.24</v>
      </c>
      <c r="E55" s="38"/>
      <c r="F55" s="38"/>
      <c r="G55" s="9">
        <v>10077.6</v>
      </c>
    </row>
    <row r="56" spans="1:7" s="12" customFormat="1" ht="21.75" customHeight="1">
      <c r="A56" s="48" t="s">
        <v>63</v>
      </c>
      <c r="B56" s="55" t="s">
        <v>15</v>
      </c>
      <c r="C56" s="37"/>
      <c r="D56" s="37">
        <v>6846.52</v>
      </c>
      <c r="E56" s="38"/>
      <c r="F56" s="38"/>
      <c r="G56" s="9">
        <v>10077.6</v>
      </c>
    </row>
    <row r="57" spans="1:7" s="12" customFormat="1" ht="21.75" customHeight="1">
      <c r="A57" s="48" t="s">
        <v>109</v>
      </c>
      <c r="B57" s="55" t="s">
        <v>44</v>
      </c>
      <c r="C57" s="37"/>
      <c r="D57" s="37">
        <v>0</v>
      </c>
      <c r="E57" s="38"/>
      <c r="F57" s="38"/>
      <c r="G57" s="9">
        <v>10077.6</v>
      </c>
    </row>
    <row r="58" spans="1:7" s="12" customFormat="1" ht="18.75" customHeight="1">
      <c r="A58" s="48" t="s">
        <v>41</v>
      </c>
      <c r="B58" s="49" t="s">
        <v>15</v>
      </c>
      <c r="C58" s="37"/>
      <c r="D58" s="37">
        <v>7322</v>
      </c>
      <c r="E58" s="38"/>
      <c r="F58" s="38"/>
      <c r="G58" s="9">
        <v>10077.6</v>
      </c>
    </row>
    <row r="59" spans="1:7" s="12" customFormat="1" ht="21.75" customHeight="1">
      <c r="A59" s="48" t="s">
        <v>17</v>
      </c>
      <c r="B59" s="49" t="s">
        <v>15</v>
      </c>
      <c r="C59" s="37"/>
      <c r="D59" s="37">
        <v>13990.15</v>
      </c>
      <c r="E59" s="38"/>
      <c r="F59" s="38"/>
      <c r="G59" s="9">
        <v>10077.6</v>
      </c>
    </row>
    <row r="60" spans="1:7" s="12" customFormat="1" ht="18.75" customHeight="1">
      <c r="A60" s="48" t="s">
        <v>18</v>
      </c>
      <c r="B60" s="49" t="s">
        <v>15</v>
      </c>
      <c r="C60" s="37"/>
      <c r="D60" s="37">
        <v>1097.78</v>
      </c>
      <c r="E60" s="38"/>
      <c r="F60" s="38"/>
      <c r="G60" s="9">
        <v>10077.6</v>
      </c>
    </row>
    <row r="61" spans="1:7" s="12" customFormat="1" ht="24.75" customHeight="1">
      <c r="A61" s="48" t="s">
        <v>39</v>
      </c>
      <c r="B61" s="49" t="s">
        <v>15</v>
      </c>
      <c r="C61" s="37"/>
      <c r="D61" s="37">
        <v>3660.93</v>
      </c>
      <c r="E61" s="38"/>
      <c r="F61" s="38"/>
      <c r="G61" s="9">
        <v>10077.6</v>
      </c>
    </row>
    <row r="62" spans="1:7" s="12" customFormat="1" ht="21.75" customHeight="1">
      <c r="A62" s="48" t="s">
        <v>40</v>
      </c>
      <c r="B62" s="49" t="s">
        <v>20</v>
      </c>
      <c r="C62" s="37"/>
      <c r="D62" s="37">
        <v>0</v>
      </c>
      <c r="E62" s="38"/>
      <c r="F62" s="38"/>
      <c r="G62" s="9">
        <v>10077.6</v>
      </c>
    </row>
    <row r="63" spans="1:7" s="12" customFormat="1" ht="25.5">
      <c r="A63" s="48" t="s">
        <v>19</v>
      </c>
      <c r="B63" s="49" t="s">
        <v>15</v>
      </c>
      <c r="C63" s="37"/>
      <c r="D63" s="37">
        <v>10552.98</v>
      </c>
      <c r="E63" s="38"/>
      <c r="F63" s="38"/>
      <c r="G63" s="9">
        <v>10077.6</v>
      </c>
    </row>
    <row r="64" spans="1:7" s="12" customFormat="1" ht="28.5" customHeight="1">
      <c r="A64" s="48" t="s">
        <v>132</v>
      </c>
      <c r="B64" s="55" t="s">
        <v>15</v>
      </c>
      <c r="C64" s="37"/>
      <c r="D64" s="37">
        <v>2745.37</v>
      </c>
      <c r="E64" s="38"/>
      <c r="F64" s="38"/>
      <c r="G64" s="9"/>
    </row>
    <row r="65" spans="1:7" s="12" customFormat="1" ht="26.25" customHeight="1">
      <c r="A65" s="48" t="s">
        <v>57</v>
      </c>
      <c r="B65" s="49" t="s">
        <v>15</v>
      </c>
      <c r="C65" s="37"/>
      <c r="D65" s="37">
        <v>25002.18</v>
      </c>
      <c r="E65" s="38"/>
      <c r="F65" s="38"/>
      <c r="G65" s="9">
        <v>10077.6</v>
      </c>
    </row>
    <row r="66" spans="1:7" s="12" customFormat="1" ht="34.5" customHeight="1">
      <c r="A66" s="48" t="s">
        <v>95</v>
      </c>
      <c r="B66" s="55" t="s">
        <v>44</v>
      </c>
      <c r="C66" s="46"/>
      <c r="D66" s="37">
        <v>0</v>
      </c>
      <c r="E66" s="38"/>
      <c r="F66" s="38"/>
      <c r="G66" s="9">
        <v>10077.6</v>
      </c>
    </row>
    <row r="67" spans="1:7" s="12" customFormat="1" ht="24" customHeight="1">
      <c r="A67" s="48" t="s">
        <v>96</v>
      </c>
      <c r="B67" s="66" t="s">
        <v>15</v>
      </c>
      <c r="C67" s="37"/>
      <c r="D67" s="37">
        <v>0</v>
      </c>
      <c r="E67" s="38"/>
      <c r="F67" s="38"/>
      <c r="G67" s="9">
        <v>10077.6</v>
      </c>
    </row>
    <row r="68" spans="1:7" s="13" customFormat="1" ht="30">
      <c r="A68" s="56" t="s">
        <v>33</v>
      </c>
      <c r="B68" s="57"/>
      <c r="C68" s="40" t="s">
        <v>122</v>
      </c>
      <c r="D68" s="40">
        <f>D69+D70+D71+D72</f>
        <v>0</v>
      </c>
      <c r="E68" s="40">
        <f>D68/G68</f>
        <v>0</v>
      </c>
      <c r="F68" s="40">
        <f>E68/12</f>
        <v>0</v>
      </c>
      <c r="G68" s="9">
        <v>10077.6</v>
      </c>
    </row>
    <row r="69" spans="1:7" s="13" customFormat="1" ht="31.5" customHeight="1">
      <c r="A69" s="67" t="s">
        <v>114</v>
      </c>
      <c r="B69" s="66" t="s">
        <v>43</v>
      </c>
      <c r="C69" s="41"/>
      <c r="D69" s="41">
        <v>0</v>
      </c>
      <c r="E69" s="42"/>
      <c r="F69" s="42"/>
      <c r="G69" s="9"/>
    </row>
    <row r="70" spans="1:7" s="12" customFormat="1" ht="34.5" customHeight="1">
      <c r="A70" s="48" t="s">
        <v>95</v>
      </c>
      <c r="B70" s="55" t="s">
        <v>97</v>
      </c>
      <c r="C70" s="37"/>
      <c r="D70" s="37">
        <f>E70*G70</f>
        <v>0</v>
      </c>
      <c r="E70" s="38"/>
      <c r="F70" s="38"/>
      <c r="G70" s="9">
        <v>10077.6</v>
      </c>
    </row>
    <row r="71" spans="1:7" s="12" customFormat="1" ht="21" customHeight="1">
      <c r="A71" s="67" t="s">
        <v>98</v>
      </c>
      <c r="B71" s="55" t="s">
        <v>44</v>
      </c>
      <c r="C71" s="37"/>
      <c r="D71" s="37">
        <f>E71*G71</f>
        <v>0</v>
      </c>
      <c r="E71" s="38"/>
      <c r="F71" s="38"/>
      <c r="G71" s="9">
        <v>10077.6</v>
      </c>
    </row>
    <row r="72" spans="1:7" s="12" customFormat="1" ht="21.75" customHeight="1">
      <c r="A72" s="48" t="s">
        <v>99</v>
      </c>
      <c r="B72" s="55" t="s">
        <v>15</v>
      </c>
      <c r="C72" s="37"/>
      <c r="D72" s="37">
        <f>E72*G72</f>
        <v>0</v>
      </c>
      <c r="E72" s="38"/>
      <c r="F72" s="38"/>
      <c r="G72" s="9">
        <v>10077.6</v>
      </c>
    </row>
    <row r="73" spans="1:7" s="12" customFormat="1" ht="30">
      <c r="A73" s="56" t="s">
        <v>34</v>
      </c>
      <c r="B73" s="49"/>
      <c r="C73" s="40" t="s">
        <v>123</v>
      </c>
      <c r="D73" s="40">
        <f>D75+D76</f>
        <v>0</v>
      </c>
      <c r="E73" s="40">
        <f>D73/G73</f>
        <v>0</v>
      </c>
      <c r="F73" s="40">
        <f>E73/12</f>
        <v>0</v>
      </c>
      <c r="G73" s="9">
        <v>10077.6</v>
      </c>
    </row>
    <row r="74" spans="1:7" s="12" customFormat="1" ht="15">
      <c r="A74" s="48" t="s">
        <v>100</v>
      </c>
      <c r="B74" s="49" t="s">
        <v>15</v>
      </c>
      <c r="C74" s="39"/>
      <c r="D74" s="41">
        <v>0</v>
      </c>
      <c r="E74" s="40"/>
      <c r="F74" s="40"/>
      <c r="G74" s="9">
        <v>10077.6</v>
      </c>
    </row>
    <row r="75" spans="1:7" s="12" customFormat="1" ht="15">
      <c r="A75" s="67" t="s">
        <v>101</v>
      </c>
      <c r="B75" s="55" t="s">
        <v>44</v>
      </c>
      <c r="C75" s="69"/>
      <c r="D75" s="37">
        <v>0</v>
      </c>
      <c r="E75" s="38"/>
      <c r="F75" s="38"/>
      <c r="G75" s="9">
        <v>10077.6</v>
      </c>
    </row>
    <row r="76" spans="1:7" s="12" customFormat="1" ht="25.5">
      <c r="A76" s="48" t="s">
        <v>102</v>
      </c>
      <c r="B76" s="55" t="s">
        <v>44</v>
      </c>
      <c r="C76" s="69"/>
      <c r="D76" s="37">
        <v>0</v>
      </c>
      <c r="E76" s="43"/>
      <c r="F76" s="43"/>
      <c r="G76" s="9">
        <v>10077.6</v>
      </c>
    </row>
    <row r="77" spans="1:7" s="12" customFormat="1" ht="23.25" customHeight="1">
      <c r="A77" s="56" t="s">
        <v>103</v>
      </c>
      <c r="B77" s="49"/>
      <c r="C77" s="40" t="s">
        <v>124</v>
      </c>
      <c r="D77" s="40">
        <f>D78+D79+D80+D83++D81+D82</f>
        <v>41100.02</v>
      </c>
      <c r="E77" s="40">
        <f>D77/G77</f>
        <v>4.08</v>
      </c>
      <c r="F77" s="40">
        <f>E77/12</f>
        <v>0.34</v>
      </c>
      <c r="G77" s="9">
        <v>10077.6</v>
      </c>
    </row>
    <row r="78" spans="1:7" s="12" customFormat="1" ht="21.75" customHeight="1">
      <c r="A78" s="48" t="s">
        <v>31</v>
      </c>
      <c r="B78" s="49" t="s">
        <v>7</v>
      </c>
      <c r="C78" s="69"/>
      <c r="D78" s="37">
        <v>4373.64</v>
      </c>
      <c r="E78" s="38"/>
      <c r="F78" s="38"/>
      <c r="G78" s="9">
        <v>10077.6</v>
      </c>
    </row>
    <row r="79" spans="1:7" s="12" customFormat="1" ht="44.25" customHeight="1">
      <c r="A79" s="48" t="s">
        <v>104</v>
      </c>
      <c r="B79" s="49" t="s">
        <v>15</v>
      </c>
      <c r="C79" s="69"/>
      <c r="D79" s="37">
        <v>27942.35</v>
      </c>
      <c r="E79" s="38"/>
      <c r="F79" s="38"/>
      <c r="G79" s="9">
        <v>10077.6</v>
      </c>
    </row>
    <row r="80" spans="1:7" s="12" customFormat="1" ht="43.5" customHeight="1">
      <c r="A80" s="48" t="s">
        <v>105</v>
      </c>
      <c r="B80" s="49" t="s">
        <v>15</v>
      </c>
      <c r="C80" s="69"/>
      <c r="D80" s="37">
        <v>3280.2</v>
      </c>
      <c r="E80" s="38"/>
      <c r="F80" s="38"/>
      <c r="G80" s="9">
        <v>10077.6</v>
      </c>
    </row>
    <row r="81" spans="1:7" s="12" customFormat="1" ht="25.5">
      <c r="A81" s="48" t="s">
        <v>46</v>
      </c>
      <c r="B81" s="49" t="s">
        <v>10</v>
      </c>
      <c r="C81" s="69"/>
      <c r="D81" s="37">
        <v>5503.83</v>
      </c>
      <c r="E81" s="38"/>
      <c r="F81" s="38"/>
      <c r="G81" s="9">
        <v>10077.6</v>
      </c>
    </row>
    <row r="82" spans="1:7" s="12" customFormat="1" ht="21" customHeight="1">
      <c r="A82" s="48" t="s">
        <v>106</v>
      </c>
      <c r="B82" s="55" t="s">
        <v>65</v>
      </c>
      <c r="C82" s="69"/>
      <c r="D82" s="37">
        <f>E82*G82</f>
        <v>0</v>
      </c>
      <c r="E82" s="38"/>
      <c r="F82" s="38"/>
      <c r="G82" s="9">
        <v>10077.6</v>
      </c>
    </row>
    <row r="83" spans="1:7" s="12" customFormat="1" ht="54.75" customHeight="1">
      <c r="A83" s="48" t="s">
        <v>107</v>
      </c>
      <c r="B83" s="55" t="s">
        <v>60</v>
      </c>
      <c r="C83" s="69"/>
      <c r="D83" s="37">
        <v>0</v>
      </c>
      <c r="E83" s="38"/>
      <c r="F83" s="38"/>
      <c r="G83" s="9">
        <v>10077.6</v>
      </c>
    </row>
    <row r="84" spans="1:7" s="12" customFormat="1" ht="21.75" customHeight="1">
      <c r="A84" s="56" t="s">
        <v>35</v>
      </c>
      <c r="B84" s="49"/>
      <c r="C84" s="40" t="s">
        <v>125</v>
      </c>
      <c r="D84" s="40">
        <f>D85</f>
        <v>0</v>
      </c>
      <c r="E84" s="40">
        <f>D84/G84</f>
        <v>0</v>
      </c>
      <c r="F84" s="40">
        <f>E84/12</f>
        <v>0</v>
      </c>
      <c r="G84" s="9">
        <v>10077.6</v>
      </c>
    </row>
    <row r="85" spans="1:7" s="12" customFormat="1" ht="21.75" customHeight="1">
      <c r="A85" s="48" t="s">
        <v>32</v>
      </c>
      <c r="B85" s="49" t="s">
        <v>15</v>
      </c>
      <c r="C85" s="37"/>
      <c r="D85" s="37">
        <v>0</v>
      </c>
      <c r="E85" s="38"/>
      <c r="F85" s="38"/>
      <c r="G85" s="9">
        <v>10077.6</v>
      </c>
    </row>
    <row r="86" spans="1:7" s="9" customFormat="1" ht="30">
      <c r="A86" s="56" t="s">
        <v>38</v>
      </c>
      <c r="B86" s="57"/>
      <c r="C86" s="40" t="s">
        <v>126</v>
      </c>
      <c r="D86" s="40">
        <f>D88+D87</f>
        <v>0</v>
      </c>
      <c r="E86" s="40">
        <f>D86/G86</f>
        <v>0</v>
      </c>
      <c r="F86" s="40">
        <f>E86/12</f>
        <v>0</v>
      </c>
      <c r="G86" s="9">
        <v>10077.6</v>
      </c>
    </row>
    <row r="87" spans="1:7" s="9" customFormat="1" ht="42" customHeight="1">
      <c r="A87" s="67" t="s">
        <v>108</v>
      </c>
      <c r="B87" s="55" t="s">
        <v>20</v>
      </c>
      <c r="C87" s="41"/>
      <c r="D87" s="41">
        <v>0</v>
      </c>
      <c r="E87" s="42"/>
      <c r="F87" s="42"/>
      <c r="G87" s="9">
        <v>10077.6</v>
      </c>
    </row>
    <row r="88" spans="1:7" s="12" customFormat="1" ht="24.75" customHeight="1">
      <c r="A88" s="67" t="s">
        <v>136</v>
      </c>
      <c r="B88" s="55" t="s">
        <v>60</v>
      </c>
      <c r="C88" s="37"/>
      <c r="D88" s="37">
        <v>0</v>
      </c>
      <c r="E88" s="38"/>
      <c r="F88" s="38"/>
      <c r="G88" s="9">
        <v>10077.6</v>
      </c>
    </row>
    <row r="89" spans="1:7" s="9" customFormat="1" ht="15">
      <c r="A89" s="56" t="s">
        <v>37</v>
      </c>
      <c r="B89" s="57"/>
      <c r="C89" s="40" t="s">
        <v>127</v>
      </c>
      <c r="D89" s="40">
        <f>D90+D91+D93+D92</f>
        <v>0</v>
      </c>
      <c r="E89" s="40">
        <f>D89/G89</f>
        <v>0</v>
      </c>
      <c r="F89" s="40">
        <f>E89/12</f>
        <v>0</v>
      </c>
      <c r="G89" s="9">
        <v>10077.6</v>
      </c>
    </row>
    <row r="90" spans="1:7" s="12" customFormat="1" ht="18" customHeight="1">
      <c r="A90" s="48" t="s">
        <v>64</v>
      </c>
      <c r="B90" s="49" t="s">
        <v>42</v>
      </c>
      <c r="C90" s="37"/>
      <c r="D90" s="37">
        <v>0</v>
      </c>
      <c r="E90" s="38"/>
      <c r="F90" s="38"/>
      <c r="G90" s="9">
        <v>10077.6</v>
      </c>
    </row>
    <row r="91" spans="1:7" s="12" customFormat="1" ht="20.25" customHeight="1">
      <c r="A91" s="48" t="s">
        <v>45</v>
      </c>
      <c r="B91" s="49" t="s">
        <v>42</v>
      </c>
      <c r="C91" s="37"/>
      <c r="D91" s="37">
        <v>0</v>
      </c>
      <c r="E91" s="38"/>
      <c r="F91" s="38"/>
      <c r="G91" s="9">
        <v>10077.6</v>
      </c>
    </row>
    <row r="92" spans="1:7" s="12" customFormat="1" ht="28.5" customHeight="1">
      <c r="A92" s="48" t="s">
        <v>115</v>
      </c>
      <c r="B92" s="55" t="s">
        <v>44</v>
      </c>
      <c r="C92" s="37"/>
      <c r="D92" s="37">
        <v>0</v>
      </c>
      <c r="E92" s="38"/>
      <c r="F92" s="38"/>
      <c r="G92" s="9"/>
    </row>
    <row r="93" spans="1:7" s="12" customFormat="1" ht="23.25" customHeight="1">
      <c r="A93" s="48" t="s">
        <v>48</v>
      </c>
      <c r="B93" s="49" t="s">
        <v>42</v>
      </c>
      <c r="C93" s="37"/>
      <c r="D93" s="37">
        <v>0</v>
      </c>
      <c r="E93" s="38"/>
      <c r="F93" s="38"/>
      <c r="G93" s="9">
        <v>10077.6</v>
      </c>
    </row>
    <row r="94" spans="1:7" s="9" customFormat="1" ht="232.5">
      <c r="A94" s="59" t="s">
        <v>157</v>
      </c>
      <c r="B94" s="57" t="s">
        <v>10</v>
      </c>
      <c r="C94" s="44"/>
      <c r="D94" s="45">
        <f>E94*G94</f>
        <v>170512.99</v>
      </c>
      <c r="E94" s="45">
        <f>12*F94</f>
        <v>16.92</v>
      </c>
      <c r="F94" s="45">
        <v>1.41</v>
      </c>
      <c r="G94" s="9">
        <v>10077.6</v>
      </c>
    </row>
    <row r="95" spans="1:7" s="9" customFormat="1" ht="18.75">
      <c r="A95" s="73" t="s">
        <v>153</v>
      </c>
      <c r="B95" s="57" t="s">
        <v>7</v>
      </c>
      <c r="C95" s="44"/>
      <c r="D95" s="45">
        <f>18876.26+9765.63</f>
        <v>28641.89</v>
      </c>
      <c r="E95" s="45">
        <f>D95/G95</f>
        <v>2.84</v>
      </c>
      <c r="F95" s="45">
        <f>E95/12</f>
        <v>0.24</v>
      </c>
      <c r="G95" s="9">
        <v>10077.6</v>
      </c>
    </row>
    <row r="96" spans="1:7" s="9" customFormat="1" ht="18.75">
      <c r="A96" s="73" t="s">
        <v>154</v>
      </c>
      <c r="B96" s="57" t="s">
        <v>7</v>
      </c>
      <c r="C96" s="44"/>
      <c r="D96" s="45">
        <f>55178.25+870022.84+9765.63</f>
        <v>934966.72</v>
      </c>
      <c r="E96" s="45">
        <f>D96/G96</f>
        <v>92.78</v>
      </c>
      <c r="F96" s="45">
        <f>E96/12</f>
        <v>7.73</v>
      </c>
      <c r="G96" s="9">
        <v>10077.6</v>
      </c>
    </row>
    <row r="97" spans="1:7" s="9" customFormat="1" ht="18.75">
      <c r="A97" s="73" t="s">
        <v>155</v>
      </c>
      <c r="B97" s="57" t="s">
        <v>7</v>
      </c>
      <c r="C97" s="44"/>
      <c r="D97" s="45">
        <v>55122.9</v>
      </c>
      <c r="E97" s="45">
        <f>D97/G97</f>
        <v>5.47</v>
      </c>
      <c r="F97" s="45">
        <f>E97/12</f>
        <v>0.46</v>
      </c>
      <c r="G97" s="9">
        <v>10077.6</v>
      </c>
    </row>
    <row r="98" spans="1:7" s="9" customFormat="1" ht="18.75">
      <c r="A98" s="73" t="s">
        <v>156</v>
      </c>
      <c r="B98" s="57" t="s">
        <v>7</v>
      </c>
      <c r="C98" s="44"/>
      <c r="D98" s="45">
        <v>99475.24</v>
      </c>
      <c r="E98" s="45">
        <f>D98/G98</f>
        <v>9.87</v>
      </c>
      <c r="F98" s="45">
        <f>E98/12</f>
        <v>0.82</v>
      </c>
      <c r="G98" s="9">
        <v>10077.6</v>
      </c>
    </row>
    <row r="99" spans="1:8" s="12" customFormat="1" ht="27.75" customHeight="1" thickBot="1">
      <c r="A99" s="71" t="s">
        <v>58</v>
      </c>
      <c r="B99" s="72" t="s">
        <v>9</v>
      </c>
      <c r="C99" s="38"/>
      <c r="D99" s="44">
        <f>E99*G99</f>
        <v>249118.27</v>
      </c>
      <c r="E99" s="44">
        <f>12*F99</f>
        <v>24.72</v>
      </c>
      <c r="F99" s="44">
        <v>2.06</v>
      </c>
      <c r="G99" s="9">
        <v>10077.6</v>
      </c>
      <c r="H99" s="68" t="s">
        <v>116</v>
      </c>
    </row>
    <row r="100" spans="1:7" s="9" customFormat="1" ht="27" customHeight="1" thickBot="1">
      <c r="A100" s="32" t="s">
        <v>28</v>
      </c>
      <c r="B100" s="33"/>
      <c r="C100" s="102"/>
      <c r="D100" s="97">
        <f>D94+D89+D86+D84+D77+D73+D68+D53+D52+D51+D50+D47+D46+D39+D38+D27+D14+D99+D40+D98+D97+D96+D95+D48+D49</f>
        <v>2968629.81</v>
      </c>
      <c r="E100" s="97">
        <f>E94+E89+E86+E84+E77+E73+E68+E53+E52+E51+E50+E47+E46+E39+E38+E27+E14+E99+E40+E98+E97+E96+E95+E48+E49</f>
        <v>294.58</v>
      </c>
      <c r="F100" s="97">
        <f>F94+F89+F86+F84+F77+F73+F68+F53+F52+F51+F50+F47+F46+F39+F38+F27+F14+F99+F40+F98+F97+F96+F95+F48+F49</f>
        <v>24.56</v>
      </c>
      <c r="G100" s="9">
        <v>10077.6</v>
      </c>
    </row>
    <row r="101" spans="1:7" s="17" customFormat="1" ht="15">
      <c r="A101" s="16"/>
      <c r="C101" s="47"/>
      <c r="D101" s="47"/>
      <c r="E101" s="47"/>
      <c r="F101" s="47"/>
      <c r="G101" s="9">
        <v>10077.6</v>
      </c>
    </row>
    <row r="102" spans="1:7" s="17" customFormat="1" ht="15.75" thickBot="1">
      <c r="A102" s="16"/>
      <c r="C102" s="47"/>
      <c r="D102" s="47"/>
      <c r="E102" s="47"/>
      <c r="F102" s="47"/>
      <c r="G102" s="9">
        <v>10077.6</v>
      </c>
    </row>
    <row r="103" spans="1:8" s="76" customFormat="1" ht="38.25" thickBot="1">
      <c r="A103" s="74" t="s">
        <v>138</v>
      </c>
      <c r="B103" s="75"/>
      <c r="C103" s="103"/>
      <c r="D103" s="104">
        <f>SUM(D104:D106)</f>
        <v>410130.97</v>
      </c>
      <c r="E103" s="104">
        <f>SUM(E104:E106)</f>
        <v>40.71</v>
      </c>
      <c r="F103" s="104">
        <f>SUM(F104:F106)</f>
        <v>3.4</v>
      </c>
      <c r="G103" s="76">
        <v>10077.6</v>
      </c>
      <c r="H103" s="77"/>
    </row>
    <row r="104" spans="1:7" s="50" customFormat="1" ht="25.5">
      <c r="A104" s="48" t="s">
        <v>158</v>
      </c>
      <c r="B104" s="55"/>
      <c r="C104" s="87"/>
      <c r="D104" s="88">
        <v>264591.39</v>
      </c>
      <c r="E104" s="78">
        <f>D104/G104</f>
        <v>26.26</v>
      </c>
      <c r="F104" s="83">
        <f>E104/12</f>
        <v>2.19</v>
      </c>
      <c r="G104" s="9">
        <v>10077.6</v>
      </c>
    </row>
    <row r="105" spans="1:7" s="50" customFormat="1" ht="22.5" customHeight="1">
      <c r="A105" s="92" t="s">
        <v>150</v>
      </c>
      <c r="B105" s="93"/>
      <c r="C105" s="94"/>
      <c r="D105" s="95">
        <v>114231.95</v>
      </c>
      <c r="E105" s="78">
        <f>D105/G105</f>
        <v>11.34</v>
      </c>
      <c r="F105" s="83">
        <f>E105/12</f>
        <v>0.95</v>
      </c>
      <c r="G105" s="9">
        <v>10077.6</v>
      </c>
    </row>
    <row r="106" spans="1:7" s="50" customFormat="1" ht="22.5" customHeight="1">
      <c r="A106" s="98" t="s">
        <v>151</v>
      </c>
      <c r="B106" s="55"/>
      <c r="C106" s="99"/>
      <c r="D106" s="100">
        <v>31307.63</v>
      </c>
      <c r="E106" s="78">
        <f>D106/G106</f>
        <v>3.11</v>
      </c>
      <c r="F106" s="83">
        <f>E106/12</f>
        <v>0.26</v>
      </c>
      <c r="G106" s="9">
        <v>10077.6</v>
      </c>
    </row>
    <row r="107" spans="1:6" s="17" customFormat="1" ht="13.5" thickBot="1">
      <c r="A107" s="16"/>
      <c r="D107" s="79"/>
      <c r="E107" s="79"/>
      <c r="F107" s="79"/>
    </row>
    <row r="108" spans="1:6" s="91" customFormat="1" ht="20.25" thickBot="1">
      <c r="A108" s="34" t="s">
        <v>128</v>
      </c>
      <c r="B108" s="35"/>
      <c r="C108" s="62"/>
      <c r="D108" s="80">
        <f>D100+D103</f>
        <v>3378760.78</v>
      </c>
      <c r="E108" s="80">
        <f>E100+E103</f>
        <v>335.29</v>
      </c>
      <c r="F108" s="81">
        <f>F100+F103</f>
        <v>27.96</v>
      </c>
    </row>
    <row r="109" spans="1:6" s="17" customFormat="1" ht="12.75">
      <c r="A109" s="16"/>
      <c r="F109" s="18"/>
    </row>
    <row r="110" spans="1:6" s="17" customFormat="1" ht="12.75">
      <c r="A110" s="16"/>
      <c r="F110" s="18"/>
    </row>
    <row r="111" spans="1:7" s="17" customFormat="1" ht="22.5" customHeight="1">
      <c r="A111" s="56" t="s">
        <v>86</v>
      </c>
      <c r="B111" s="57" t="s">
        <v>9</v>
      </c>
      <c r="C111" s="44" t="s">
        <v>119</v>
      </c>
      <c r="D111" s="44">
        <f>398228.3*1.086</f>
        <v>432475.93</v>
      </c>
      <c r="E111" s="44">
        <f>D111/G111</f>
        <v>42.91</v>
      </c>
      <c r="F111" s="44">
        <f>E111/12</f>
        <v>3.58</v>
      </c>
      <c r="G111" s="17">
        <v>10077.6</v>
      </c>
    </row>
    <row r="112" spans="1:6" s="17" customFormat="1" ht="12.75">
      <c r="A112" s="16"/>
      <c r="F112" s="18"/>
    </row>
    <row r="113" spans="1:6" s="17" customFormat="1" ht="13.5" thickBot="1">
      <c r="A113" s="16"/>
      <c r="F113" s="18"/>
    </row>
    <row r="114" spans="1:6" s="17" customFormat="1" ht="20.25" thickBot="1">
      <c r="A114" s="34" t="s">
        <v>129</v>
      </c>
      <c r="B114" s="70"/>
      <c r="C114" s="70"/>
      <c r="D114" s="101">
        <f>D108+D111</f>
        <v>3811236.71</v>
      </c>
      <c r="E114" s="101">
        <f>E108+E111</f>
        <v>378.2</v>
      </c>
      <c r="F114" s="101">
        <f>F108+F111</f>
        <v>31.54</v>
      </c>
    </row>
    <row r="115" spans="1:6" s="17" customFormat="1" ht="12.75">
      <c r="A115" s="16"/>
      <c r="F115" s="18"/>
    </row>
    <row r="116" spans="1:6" s="17" customFormat="1" ht="12.75">
      <c r="A116" s="16"/>
      <c r="F116" s="18"/>
    </row>
    <row r="117" spans="1:6" s="17" customFormat="1" ht="12.75">
      <c r="A117" s="16"/>
      <c r="F117" s="18"/>
    </row>
    <row r="118" spans="1:6" s="14" customFormat="1" ht="18.75">
      <c r="A118" s="19"/>
      <c r="B118" s="20"/>
      <c r="C118" s="21"/>
      <c r="D118" s="21"/>
      <c r="E118" s="21"/>
      <c r="F118" s="22"/>
    </row>
    <row r="119" spans="1:6" s="15" customFormat="1" ht="19.5">
      <c r="A119" s="23"/>
      <c r="B119" s="24"/>
      <c r="C119" s="25"/>
      <c r="D119" s="25"/>
      <c r="E119" s="25"/>
      <c r="F119" s="26"/>
    </row>
    <row r="120" spans="1:4" s="17" customFormat="1" ht="14.25">
      <c r="A120" s="121" t="s">
        <v>26</v>
      </c>
      <c r="B120" s="121"/>
      <c r="C120" s="121"/>
      <c r="D120" s="121"/>
    </row>
    <row r="121" s="17" customFormat="1" ht="12.75">
      <c r="F121" s="18"/>
    </row>
    <row r="122" spans="1:6" s="17" customFormat="1" ht="12.75">
      <c r="A122" s="16" t="s">
        <v>27</v>
      </c>
      <c r="F122" s="18"/>
    </row>
    <row r="123" s="17" customFormat="1" ht="12.75">
      <c r="F123" s="18"/>
    </row>
    <row r="124" s="17" customFormat="1" ht="12.75">
      <c r="F124" s="18"/>
    </row>
    <row r="125" s="17" customFormat="1" ht="12.75">
      <c r="F125" s="18"/>
    </row>
    <row r="126" s="17" customFormat="1" ht="12.75">
      <c r="F126" s="18"/>
    </row>
    <row r="127" s="17" customFormat="1" ht="12.75">
      <c r="F127" s="18"/>
    </row>
    <row r="128" s="17" customFormat="1" ht="12.75">
      <c r="F128" s="18"/>
    </row>
    <row r="129" s="17" customFormat="1" ht="12.75">
      <c r="F129" s="18"/>
    </row>
    <row r="130" s="17" customFormat="1" ht="12.75">
      <c r="F130" s="18"/>
    </row>
    <row r="131" s="17" customFormat="1" ht="12.75">
      <c r="F131" s="18"/>
    </row>
    <row r="132" s="17" customFormat="1" ht="12.75">
      <c r="F132" s="18"/>
    </row>
    <row r="133" s="17" customFormat="1" ht="12.75">
      <c r="F133" s="18"/>
    </row>
    <row r="134" s="17" customFormat="1" ht="12.75">
      <c r="F134" s="18"/>
    </row>
    <row r="135" s="17" customFormat="1" ht="12.75">
      <c r="F135" s="18"/>
    </row>
    <row r="136" s="17" customFormat="1" ht="12.75">
      <c r="F136" s="18"/>
    </row>
    <row r="137" s="17" customFormat="1" ht="12.75">
      <c r="F137" s="18"/>
    </row>
    <row r="138" s="17" customFormat="1" ht="12.75">
      <c r="F138" s="18"/>
    </row>
    <row r="139" s="17" customFormat="1" ht="12.75">
      <c r="F139" s="18"/>
    </row>
    <row r="140" s="17" customFormat="1" ht="12.75">
      <c r="F140" s="18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20:D120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5"/>
  <sheetViews>
    <sheetView tabSelected="1" zoomScalePageLayoutView="0" workbookViewId="0" topLeftCell="A94">
      <selection activeCell="E127" sqref="E12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75390625" style="1" customWidth="1"/>
    <col min="5" max="5" width="13.875" style="1" customWidth="1"/>
    <col min="6" max="6" width="20.875" style="27" customWidth="1"/>
    <col min="7" max="10" width="15.375" style="1" customWidth="1"/>
    <col min="11" max="16384" width="9.125" style="1" customWidth="1"/>
  </cols>
  <sheetData>
    <row r="1" spans="1:6" ht="16.5" customHeight="1">
      <c r="A1" s="105" t="s">
        <v>117</v>
      </c>
      <c r="B1" s="106"/>
      <c r="C1" s="106"/>
      <c r="D1" s="106"/>
      <c r="E1" s="106"/>
      <c r="F1" s="106"/>
    </row>
    <row r="2" spans="2:6" ht="12.75" customHeight="1">
      <c r="B2" s="107"/>
      <c r="C2" s="107"/>
      <c r="D2" s="107"/>
      <c r="E2" s="106"/>
      <c r="F2" s="106"/>
    </row>
    <row r="3" spans="1:6" ht="20.25" customHeight="1">
      <c r="A3" s="36" t="s">
        <v>130</v>
      </c>
      <c r="B3" s="107" t="s">
        <v>0</v>
      </c>
      <c r="C3" s="107"/>
      <c r="D3" s="107"/>
      <c r="E3" s="106"/>
      <c r="F3" s="106"/>
    </row>
    <row r="4" spans="2:6" ht="14.25" customHeight="1">
      <c r="B4" s="107" t="s">
        <v>118</v>
      </c>
      <c r="C4" s="107"/>
      <c r="D4" s="107"/>
      <c r="E4" s="106"/>
      <c r="F4" s="106"/>
    </row>
    <row r="5" spans="1:6" ht="39.75" customHeight="1">
      <c r="A5" s="108"/>
      <c r="B5" s="109"/>
      <c r="C5" s="109"/>
      <c r="D5" s="109"/>
      <c r="E5" s="109"/>
      <c r="F5" s="109"/>
    </row>
    <row r="6" spans="1:6" ht="21.75" customHeight="1">
      <c r="A6" s="110" t="s">
        <v>131</v>
      </c>
      <c r="B6" s="110"/>
      <c r="C6" s="110"/>
      <c r="D6" s="110"/>
      <c r="E6" s="110"/>
      <c r="F6" s="110"/>
    </row>
    <row r="7" spans="1:6" s="2" customFormat="1" ht="22.5" customHeight="1">
      <c r="A7" s="111" t="s">
        <v>1</v>
      </c>
      <c r="B7" s="111"/>
      <c r="C7" s="111"/>
      <c r="D7" s="111"/>
      <c r="E7" s="112"/>
      <c r="F7" s="112"/>
    </row>
    <row r="8" spans="1:6" s="3" customFormat="1" ht="18.75" customHeight="1">
      <c r="A8" s="111" t="s">
        <v>67</v>
      </c>
      <c r="B8" s="111"/>
      <c r="C8" s="111"/>
      <c r="D8" s="111"/>
      <c r="E8" s="112"/>
      <c r="F8" s="112"/>
    </row>
    <row r="9" spans="1:6" s="4" customFormat="1" ht="17.25" customHeight="1">
      <c r="A9" s="113" t="s">
        <v>47</v>
      </c>
      <c r="B9" s="113"/>
      <c r="C9" s="113"/>
      <c r="D9" s="113"/>
      <c r="E9" s="114"/>
      <c r="F9" s="114"/>
    </row>
    <row r="10" spans="1:6" s="3" customFormat="1" ht="30" customHeight="1" thickBot="1">
      <c r="A10" s="115" t="s">
        <v>49</v>
      </c>
      <c r="B10" s="115"/>
      <c r="C10" s="115"/>
      <c r="D10" s="115"/>
      <c r="E10" s="116"/>
      <c r="F10" s="116"/>
    </row>
    <row r="11" spans="1:6" s="9" customFormat="1" ht="139.5" customHeight="1" thickBot="1">
      <c r="A11" s="5" t="s">
        <v>2</v>
      </c>
      <c r="B11" s="6" t="s">
        <v>3</v>
      </c>
      <c r="C11" s="7" t="s">
        <v>75</v>
      </c>
      <c r="D11" s="7" t="s">
        <v>29</v>
      </c>
      <c r="E11" s="7" t="s">
        <v>4</v>
      </c>
      <c r="F11" s="8" t="s">
        <v>5</v>
      </c>
    </row>
    <row r="12" spans="1:6" s="12" customFormat="1" ht="12.75">
      <c r="A12" s="10">
        <v>1</v>
      </c>
      <c r="B12" s="11">
        <v>2</v>
      </c>
      <c r="C12" s="28"/>
      <c r="D12" s="28"/>
      <c r="E12" s="29">
        <v>3</v>
      </c>
      <c r="F12" s="30">
        <v>4</v>
      </c>
    </row>
    <row r="13" spans="1:6" s="12" customFormat="1" ht="49.5" customHeight="1">
      <c r="A13" s="117" t="s">
        <v>6</v>
      </c>
      <c r="B13" s="118"/>
      <c r="C13" s="118"/>
      <c r="D13" s="118"/>
      <c r="E13" s="119"/>
      <c r="F13" s="120"/>
    </row>
    <row r="14" spans="1:7" s="9" customFormat="1" ht="20.25" customHeight="1">
      <c r="A14" s="53" t="s">
        <v>61</v>
      </c>
      <c r="B14" s="57" t="s">
        <v>7</v>
      </c>
      <c r="C14" s="61" t="s">
        <v>110</v>
      </c>
      <c r="D14" s="39">
        <f>E14*G14</f>
        <v>436561.63</v>
      </c>
      <c r="E14" s="40">
        <f>F14*12</f>
        <v>43.32</v>
      </c>
      <c r="F14" s="40">
        <f>F24+F26</f>
        <v>3.61</v>
      </c>
      <c r="G14" s="9">
        <v>10077.6</v>
      </c>
    </row>
    <row r="15" spans="1:6" s="9" customFormat="1" ht="28.5" customHeight="1">
      <c r="A15" s="65" t="s">
        <v>50</v>
      </c>
      <c r="B15" s="60" t="s">
        <v>51</v>
      </c>
      <c r="C15" s="61"/>
      <c r="D15" s="39"/>
      <c r="E15" s="40"/>
      <c r="F15" s="40"/>
    </row>
    <row r="16" spans="1:6" s="9" customFormat="1" ht="20.25" customHeight="1">
      <c r="A16" s="65" t="s">
        <v>52</v>
      </c>
      <c r="B16" s="60" t="s">
        <v>51</v>
      </c>
      <c r="C16" s="61"/>
      <c r="D16" s="39"/>
      <c r="E16" s="40"/>
      <c r="F16" s="40"/>
    </row>
    <row r="17" spans="1:6" s="9" customFormat="1" ht="123.75" customHeight="1">
      <c r="A17" s="65" t="s">
        <v>68</v>
      </c>
      <c r="B17" s="60" t="s">
        <v>20</v>
      </c>
      <c r="C17" s="61"/>
      <c r="D17" s="39"/>
      <c r="E17" s="40"/>
      <c r="F17" s="40"/>
    </row>
    <row r="18" spans="1:6" s="9" customFormat="1" ht="20.25" customHeight="1">
      <c r="A18" s="65" t="s">
        <v>69</v>
      </c>
      <c r="B18" s="60" t="s">
        <v>51</v>
      </c>
      <c r="C18" s="61"/>
      <c r="D18" s="39"/>
      <c r="E18" s="40"/>
      <c r="F18" s="40"/>
    </row>
    <row r="19" spans="1:6" s="9" customFormat="1" ht="20.25" customHeight="1">
      <c r="A19" s="65" t="s">
        <v>70</v>
      </c>
      <c r="B19" s="60" t="s">
        <v>51</v>
      </c>
      <c r="C19" s="61"/>
      <c r="D19" s="39"/>
      <c r="E19" s="40"/>
      <c r="F19" s="40"/>
    </row>
    <row r="20" spans="1:6" s="9" customFormat="1" ht="29.25" customHeight="1">
      <c r="A20" s="65" t="s">
        <v>71</v>
      </c>
      <c r="B20" s="60" t="s">
        <v>10</v>
      </c>
      <c r="C20" s="41"/>
      <c r="D20" s="41"/>
      <c r="E20" s="42"/>
      <c r="F20" s="42"/>
    </row>
    <row r="21" spans="1:6" s="9" customFormat="1" ht="15">
      <c r="A21" s="65" t="s">
        <v>72</v>
      </c>
      <c r="B21" s="60" t="s">
        <v>12</v>
      </c>
      <c r="C21" s="41"/>
      <c r="D21" s="41"/>
      <c r="E21" s="42"/>
      <c r="F21" s="42"/>
    </row>
    <row r="22" spans="1:6" s="9" customFormat="1" ht="15">
      <c r="A22" s="65" t="s">
        <v>73</v>
      </c>
      <c r="B22" s="60" t="s">
        <v>51</v>
      </c>
      <c r="C22" s="41"/>
      <c r="D22" s="41"/>
      <c r="E22" s="42"/>
      <c r="F22" s="42"/>
    </row>
    <row r="23" spans="1:6" s="9" customFormat="1" ht="23.25" customHeight="1">
      <c r="A23" s="65" t="s">
        <v>74</v>
      </c>
      <c r="B23" s="60" t="s">
        <v>15</v>
      </c>
      <c r="C23" s="41"/>
      <c r="D23" s="41"/>
      <c r="E23" s="42"/>
      <c r="F23" s="42"/>
    </row>
    <row r="24" spans="1:7" s="9" customFormat="1" ht="23.25" customHeight="1">
      <c r="A24" s="53" t="s">
        <v>62</v>
      </c>
      <c r="B24" s="54"/>
      <c r="C24" s="39"/>
      <c r="D24" s="39"/>
      <c r="E24" s="40"/>
      <c r="F24" s="40">
        <v>3.61</v>
      </c>
      <c r="G24" s="9">
        <v>10077.6</v>
      </c>
    </row>
    <row r="25" spans="1:7" s="9" customFormat="1" ht="18.75" customHeight="1">
      <c r="A25" s="51" t="s">
        <v>59</v>
      </c>
      <c r="B25" s="52" t="s">
        <v>51</v>
      </c>
      <c r="C25" s="41"/>
      <c r="D25" s="41"/>
      <c r="E25" s="42"/>
      <c r="F25" s="42">
        <v>0</v>
      </c>
      <c r="G25" s="9">
        <v>10077.6</v>
      </c>
    </row>
    <row r="26" spans="1:7" s="9" customFormat="1" ht="15">
      <c r="A26" s="53" t="s">
        <v>62</v>
      </c>
      <c r="B26" s="54"/>
      <c r="C26" s="39"/>
      <c r="D26" s="39"/>
      <c r="E26" s="40"/>
      <c r="F26" s="40">
        <f>F25</f>
        <v>0</v>
      </c>
      <c r="G26" s="9">
        <v>10077.6</v>
      </c>
    </row>
    <row r="27" spans="1:7" s="9" customFormat="1" ht="30">
      <c r="A27" s="53" t="s">
        <v>8</v>
      </c>
      <c r="B27" s="54" t="s">
        <v>9</v>
      </c>
      <c r="C27" s="39" t="s">
        <v>111</v>
      </c>
      <c r="D27" s="39">
        <f>E27*G27</f>
        <v>341025.98</v>
      </c>
      <c r="E27" s="40">
        <f>F27*12</f>
        <v>33.84</v>
      </c>
      <c r="F27" s="40">
        <v>2.82</v>
      </c>
      <c r="G27" s="9">
        <v>10077.6</v>
      </c>
    </row>
    <row r="28" spans="1:7" s="31" customFormat="1" ht="15">
      <c r="A28" s="65" t="s">
        <v>76</v>
      </c>
      <c r="B28" s="60" t="s">
        <v>9</v>
      </c>
      <c r="C28" s="39"/>
      <c r="D28" s="39"/>
      <c r="E28" s="40"/>
      <c r="F28" s="40"/>
      <c r="G28" s="9">
        <v>10077.6</v>
      </c>
    </row>
    <row r="29" spans="1:7" s="31" customFormat="1" ht="15">
      <c r="A29" s="65" t="s">
        <v>77</v>
      </c>
      <c r="B29" s="60" t="s">
        <v>78</v>
      </c>
      <c r="C29" s="39"/>
      <c r="D29" s="39"/>
      <c r="E29" s="40"/>
      <c r="F29" s="40"/>
      <c r="G29" s="9">
        <v>10077.6</v>
      </c>
    </row>
    <row r="30" spans="1:7" s="31" customFormat="1" ht="15">
      <c r="A30" s="65" t="s">
        <v>79</v>
      </c>
      <c r="B30" s="60" t="s">
        <v>80</v>
      </c>
      <c r="C30" s="39"/>
      <c r="D30" s="39"/>
      <c r="E30" s="40"/>
      <c r="F30" s="40"/>
      <c r="G30" s="9">
        <v>10077.6</v>
      </c>
    </row>
    <row r="31" spans="1:7" s="31" customFormat="1" ht="15">
      <c r="A31" s="65" t="s">
        <v>53</v>
      </c>
      <c r="B31" s="60" t="s">
        <v>9</v>
      </c>
      <c r="C31" s="39"/>
      <c r="D31" s="39"/>
      <c r="E31" s="40"/>
      <c r="F31" s="40"/>
      <c r="G31" s="9">
        <v>10077.6</v>
      </c>
    </row>
    <row r="32" spans="1:7" s="31" customFormat="1" ht="25.5">
      <c r="A32" s="65" t="s">
        <v>54</v>
      </c>
      <c r="B32" s="60" t="s">
        <v>10</v>
      </c>
      <c r="C32" s="39"/>
      <c r="D32" s="39"/>
      <c r="E32" s="40"/>
      <c r="F32" s="40"/>
      <c r="G32" s="9">
        <v>10077.6</v>
      </c>
    </row>
    <row r="33" spans="1:7" s="31" customFormat="1" ht="20.25" customHeight="1">
      <c r="A33" s="65" t="s">
        <v>81</v>
      </c>
      <c r="B33" s="60" t="s">
        <v>9</v>
      </c>
      <c r="C33" s="39"/>
      <c r="D33" s="39"/>
      <c r="E33" s="40"/>
      <c r="F33" s="40"/>
      <c r="G33" s="9">
        <v>10077.6</v>
      </c>
    </row>
    <row r="34" spans="1:7" s="31" customFormat="1" ht="15">
      <c r="A34" s="65" t="s">
        <v>82</v>
      </c>
      <c r="B34" s="60" t="s">
        <v>9</v>
      </c>
      <c r="C34" s="39"/>
      <c r="D34" s="39"/>
      <c r="E34" s="40"/>
      <c r="F34" s="40"/>
      <c r="G34" s="9">
        <v>10077.6</v>
      </c>
    </row>
    <row r="35" spans="1:7" s="31" customFormat="1" ht="25.5">
      <c r="A35" s="65" t="s">
        <v>83</v>
      </c>
      <c r="B35" s="60" t="s">
        <v>55</v>
      </c>
      <c r="C35" s="39"/>
      <c r="D35" s="39"/>
      <c r="E35" s="40"/>
      <c r="F35" s="40"/>
      <c r="G35" s="9">
        <v>10077.6</v>
      </c>
    </row>
    <row r="36" spans="1:7" s="31" customFormat="1" ht="25.5">
      <c r="A36" s="65" t="s">
        <v>84</v>
      </c>
      <c r="B36" s="60" t="s">
        <v>10</v>
      </c>
      <c r="C36" s="39"/>
      <c r="D36" s="39"/>
      <c r="E36" s="40"/>
      <c r="F36" s="40"/>
      <c r="G36" s="9">
        <v>10077.6</v>
      </c>
    </row>
    <row r="37" spans="1:7" s="31" customFormat="1" ht="25.5">
      <c r="A37" s="65" t="s">
        <v>85</v>
      </c>
      <c r="B37" s="60" t="s">
        <v>9</v>
      </c>
      <c r="C37" s="39"/>
      <c r="D37" s="39"/>
      <c r="E37" s="40"/>
      <c r="F37" s="40"/>
      <c r="G37" s="9">
        <v>10077.6</v>
      </c>
    </row>
    <row r="38" spans="1:7" s="13" customFormat="1" ht="21.75" customHeight="1">
      <c r="A38" s="56" t="s">
        <v>11</v>
      </c>
      <c r="B38" s="57" t="s">
        <v>12</v>
      </c>
      <c r="C38" s="39" t="s">
        <v>110</v>
      </c>
      <c r="D38" s="39">
        <f>E38*G38</f>
        <v>108838.08</v>
      </c>
      <c r="E38" s="40">
        <f>F38*12</f>
        <v>10.8</v>
      </c>
      <c r="F38" s="40">
        <v>0.9</v>
      </c>
      <c r="G38" s="9">
        <v>10077.6</v>
      </c>
    </row>
    <row r="39" spans="1:7" s="9" customFormat="1" ht="21" customHeight="1">
      <c r="A39" s="56" t="s">
        <v>13</v>
      </c>
      <c r="B39" s="57" t="s">
        <v>14</v>
      </c>
      <c r="C39" s="39" t="s">
        <v>110</v>
      </c>
      <c r="D39" s="39">
        <f>E39*G39</f>
        <v>354328.42</v>
      </c>
      <c r="E39" s="40">
        <f>F39*12</f>
        <v>35.16</v>
      </c>
      <c r="F39" s="40">
        <v>2.93</v>
      </c>
      <c r="G39" s="9">
        <v>10077.6</v>
      </c>
    </row>
    <row r="40" spans="1:7" s="9" customFormat="1" ht="21" customHeight="1">
      <c r="A40" s="56" t="s">
        <v>86</v>
      </c>
      <c r="B40" s="57" t="s">
        <v>9</v>
      </c>
      <c r="C40" s="39" t="s">
        <v>119</v>
      </c>
      <c r="D40" s="39">
        <v>0</v>
      </c>
      <c r="E40" s="40">
        <f>D40/G40</f>
        <v>0</v>
      </c>
      <c r="F40" s="40">
        <f>E40/12</f>
        <v>0</v>
      </c>
      <c r="G40" s="9">
        <v>10077.6</v>
      </c>
    </row>
    <row r="41" spans="1:7" s="9" customFormat="1" ht="21" customHeight="1">
      <c r="A41" s="65" t="s">
        <v>87</v>
      </c>
      <c r="B41" s="60" t="s">
        <v>20</v>
      </c>
      <c r="C41" s="39"/>
      <c r="D41" s="39"/>
      <c r="E41" s="40"/>
      <c r="F41" s="40"/>
      <c r="G41" s="9">
        <v>10077.6</v>
      </c>
    </row>
    <row r="42" spans="1:7" s="9" customFormat="1" ht="21" customHeight="1">
      <c r="A42" s="65" t="s">
        <v>88</v>
      </c>
      <c r="B42" s="60" t="s">
        <v>15</v>
      </c>
      <c r="C42" s="39"/>
      <c r="D42" s="39"/>
      <c r="E42" s="40"/>
      <c r="F42" s="40"/>
      <c r="G42" s="9">
        <v>10077.6</v>
      </c>
    </row>
    <row r="43" spans="1:7" s="9" customFormat="1" ht="21" customHeight="1">
      <c r="A43" s="65" t="s">
        <v>89</v>
      </c>
      <c r="B43" s="60" t="s">
        <v>90</v>
      </c>
      <c r="C43" s="39"/>
      <c r="D43" s="39"/>
      <c r="E43" s="40"/>
      <c r="F43" s="40"/>
      <c r="G43" s="9">
        <v>10077.6</v>
      </c>
    </row>
    <row r="44" spans="1:7" s="9" customFormat="1" ht="21" customHeight="1">
      <c r="A44" s="65" t="s">
        <v>91</v>
      </c>
      <c r="B44" s="60" t="s">
        <v>92</v>
      </c>
      <c r="C44" s="39"/>
      <c r="D44" s="39"/>
      <c r="E44" s="40"/>
      <c r="F44" s="40"/>
      <c r="G44" s="9">
        <v>10077.6</v>
      </c>
    </row>
    <row r="45" spans="1:7" s="9" customFormat="1" ht="21" customHeight="1">
      <c r="A45" s="65" t="s">
        <v>93</v>
      </c>
      <c r="B45" s="60" t="s">
        <v>90</v>
      </c>
      <c r="C45" s="39"/>
      <c r="D45" s="39"/>
      <c r="E45" s="40"/>
      <c r="F45" s="40"/>
      <c r="G45" s="9">
        <v>10077.6</v>
      </c>
    </row>
    <row r="46" spans="1:7" s="12" customFormat="1" ht="35.25" customHeight="1">
      <c r="A46" s="56" t="s">
        <v>94</v>
      </c>
      <c r="B46" s="57" t="s">
        <v>7</v>
      </c>
      <c r="C46" s="39" t="s">
        <v>112</v>
      </c>
      <c r="D46" s="39">
        <v>4879.97</v>
      </c>
      <c r="E46" s="40">
        <f>D46/G46</f>
        <v>0.48</v>
      </c>
      <c r="F46" s="40">
        <f>E46/12</f>
        <v>0.04</v>
      </c>
      <c r="G46" s="9">
        <v>10077.6</v>
      </c>
    </row>
    <row r="47" spans="1:7" s="12" customFormat="1" ht="45">
      <c r="A47" s="56" t="s">
        <v>113</v>
      </c>
      <c r="B47" s="57" t="s">
        <v>7</v>
      </c>
      <c r="C47" s="39" t="s">
        <v>112</v>
      </c>
      <c r="D47" s="39">
        <v>20333.41</v>
      </c>
      <c r="E47" s="40">
        <f>D47/G47</f>
        <v>2.02</v>
      </c>
      <c r="F47" s="40">
        <f>E47/12</f>
        <v>0.17</v>
      </c>
      <c r="G47" s="9">
        <v>10077.6</v>
      </c>
    </row>
    <row r="48" spans="1:7" s="12" customFormat="1" ht="26.25" customHeight="1">
      <c r="A48" s="56" t="s">
        <v>134</v>
      </c>
      <c r="B48" s="57" t="s">
        <v>44</v>
      </c>
      <c r="C48" s="39" t="s">
        <v>135</v>
      </c>
      <c r="D48" s="39">
        <v>16499.77</v>
      </c>
      <c r="E48" s="40">
        <f>D48/G48</f>
        <v>1.64</v>
      </c>
      <c r="F48" s="40">
        <f>E48/12</f>
        <v>0.14</v>
      </c>
      <c r="G48" s="9">
        <v>10077.6</v>
      </c>
    </row>
    <row r="49" spans="1:7" s="12" customFormat="1" ht="22.5" customHeight="1">
      <c r="A49" s="56" t="s">
        <v>133</v>
      </c>
      <c r="B49" s="57" t="s">
        <v>44</v>
      </c>
      <c r="C49" s="39" t="s">
        <v>135</v>
      </c>
      <c r="D49" s="39">
        <v>15405.68</v>
      </c>
      <c r="E49" s="40">
        <f>D49/G49</f>
        <v>1.53</v>
      </c>
      <c r="F49" s="40">
        <f>E49/12</f>
        <v>0.13</v>
      </c>
      <c r="G49" s="9">
        <v>10077.6</v>
      </c>
    </row>
    <row r="50" spans="1:7" s="9" customFormat="1" ht="21" customHeight="1">
      <c r="A50" s="56" t="s">
        <v>22</v>
      </c>
      <c r="B50" s="57" t="s">
        <v>23</v>
      </c>
      <c r="C50" s="39" t="s">
        <v>120</v>
      </c>
      <c r="D50" s="39">
        <f>E50*G50</f>
        <v>9674.5</v>
      </c>
      <c r="E50" s="40">
        <f>F50*12</f>
        <v>0.96</v>
      </c>
      <c r="F50" s="40">
        <v>0.08</v>
      </c>
      <c r="G50" s="9">
        <v>10077.6</v>
      </c>
    </row>
    <row r="51" spans="1:7" s="9" customFormat="1" ht="23.25" customHeight="1">
      <c r="A51" s="56" t="s">
        <v>24</v>
      </c>
      <c r="B51" s="58" t="s">
        <v>25</v>
      </c>
      <c r="C51" s="44" t="s">
        <v>120</v>
      </c>
      <c r="D51" s="39">
        <f>E51*G51</f>
        <v>6046.56</v>
      </c>
      <c r="E51" s="40">
        <f>12*F51</f>
        <v>0.6</v>
      </c>
      <c r="F51" s="40">
        <v>0.05</v>
      </c>
      <c r="G51" s="9">
        <v>10077.6</v>
      </c>
    </row>
    <row r="52" spans="1:7" s="13" customFormat="1" ht="30">
      <c r="A52" s="56" t="s">
        <v>21</v>
      </c>
      <c r="B52" s="57"/>
      <c r="C52" s="44"/>
      <c r="D52" s="39">
        <v>0</v>
      </c>
      <c r="E52" s="40">
        <f>D52/G52</f>
        <v>0</v>
      </c>
      <c r="F52" s="40">
        <f>E52/12</f>
        <v>0</v>
      </c>
      <c r="G52" s="9">
        <v>10077.6</v>
      </c>
    </row>
    <row r="53" spans="1:7" s="13" customFormat="1" ht="27.75" customHeight="1">
      <c r="A53" s="56" t="s">
        <v>30</v>
      </c>
      <c r="B53" s="57"/>
      <c r="C53" s="40" t="s">
        <v>121</v>
      </c>
      <c r="D53" s="40">
        <f>D54+D55+D56+D57+D58+D59+D60+D61+D62+D63+D65+D66+D67+D64</f>
        <v>76097.78</v>
      </c>
      <c r="E53" s="40">
        <f>D53/G53</f>
        <v>7.55</v>
      </c>
      <c r="F53" s="40">
        <f>E53/12</f>
        <v>0.63</v>
      </c>
      <c r="G53" s="9">
        <v>10077.6</v>
      </c>
    </row>
    <row r="54" spans="1:7" s="12" customFormat="1" ht="21" customHeight="1">
      <c r="A54" s="48" t="s">
        <v>36</v>
      </c>
      <c r="B54" s="49" t="s">
        <v>15</v>
      </c>
      <c r="C54" s="37"/>
      <c r="D54" s="37">
        <v>1037.63</v>
      </c>
      <c r="E54" s="38"/>
      <c r="F54" s="38"/>
      <c r="G54" s="9">
        <v>10077.6</v>
      </c>
    </row>
    <row r="55" spans="1:7" s="12" customFormat="1" ht="20.25" customHeight="1">
      <c r="A55" s="48" t="s">
        <v>16</v>
      </c>
      <c r="B55" s="49" t="s">
        <v>20</v>
      </c>
      <c r="C55" s="37"/>
      <c r="D55" s="37">
        <v>3842.24</v>
      </c>
      <c r="E55" s="38"/>
      <c r="F55" s="38"/>
      <c r="G55" s="9">
        <v>10077.6</v>
      </c>
    </row>
    <row r="56" spans="1:7" s="12" customFormat="1" ht="21.75" customHeight="1">
      <c r="A56" s="48" t="s">
        <v>63</v>
      </c>
      <c r="B56" s="55" t="s">
        <v>15</v>
      </c>
      <c r="C56" s="37"/>
      <c r="D56" s="37">
        <v>6846.52</v>
      </c>
      <c r="E56" s="38"/>
      <c r="F56" s="38"/>
      <c r="G56" s="9">
        <v>10077.6</v>
      </c>
    </row>
    <row r="57" spans="1:7" s="12" customFormat="1" ht="21.75" customHeight="1">
      <c r="A57" s="48" t="s">
        <v>109</v>
      </c>
      <c r="B57" s="55" t="s">
        <v>44</v>
      </c>
      <c r="C57" s="37"/>
      <c r="D57" s="37">
        <v>0</v>
      </c>
      <c r="E57" s="38"/>
      <c r="F57" s="38"/>
      <c r="G57" s="9">
        <v>10077.6</v>
      </c>
    </row>
    <row r="58" spans="1:7" s="12" customFormat="1" ht="18.75" customHeight="1">
      <c r="A58" s="48" t="s">
        <v>41</v>
      </c>
      <c r="B58" s="49" t="s">
        <v>15</v>
      </c>
      <c r="C58" s="37"/>
      <c r="D58" s="37">
        <v>7322</v>
      </c>
      <c r="E58" s="38"/>
      <c r="F58" s="38"/>
      <c r="G58" s="9">
        <v>10077.6</v>
      </c>
    </row>
    <row r="59" spans="1:7" s="12" customFormat="1" ht="21.75" customHeight="1">
      <c r="A59" s="48" t="s">
        <v>17</v>
      </c>
      <c r="B59" s="49" t="s">
        <v>15</v>
      </c>
      <c r="C59" s="37"/>
      <c r="D59" s="37">
        <v>13990.15</v>
      </c>
      <c r="E59" s="38"/>
      <c r="F59" s="38"/>
      <c r="G59" s="9">
        <v>10077.6</v>
      </c>
    </row>
    <row r="60" spans="1:7" s="12" customFormat="1" ht="18.75" customHeight="1">
      <c r="A60" s="48" t="s">
        <v>18</v>
      </c>
      <c r="B60" s="49" t="s">
        <v>15</v>
      </c>
      <c r="C60" s="37"/>
      <c r="D60" s="37">
        <v>1097.78</v>
      </c>
      <c r="E60" s="38"/>
      <c r="F60" s="38"/>
      <c r="G60" s="9">
        <v>10077.6</v>
      </c>
    </row>
    <row r="61" spans="1:7" s="12" customFormat="1" ht="24.75" customHeight="1">
      <c r="A61" s="48" t="s">
        <v>39</v>
      </c>
      <c r="B61" s="49" t="s">
        <v>15</v>
      </c>
      <c r="C61" s="37"/>
      <c r="D61" s="37">
        <v>3660.93</v>
      </c>
      <c r="E61" s="38"/>
      <c r="F61" s="38"/>
      <c r="G61" s="9">
        <v>10077.6</v>
      </c>
    </row>
    <row r="62" spans="1:7" s="12" customFormat="1" ht="21.75" customHeight="1">
      <c r="A62" s="48" t="s">
        <v>40</v>
      </c>
      <c r="B62" s="49" t="s">
        <v>20</v>
      </c>
      <c r="C62" s="37"/>
      <c r="D62" s="37">
        <v>0</v>
      </c>
      <c r="E62" s="38"/>
      <c r="F62" s="38"/>
      <c r="G62" s="9">
        <v>10077.6</v>
      </c>
    </row>
    <row r="63" spans="1:7" s="12" customFormat="1" ht="25.5">
      <c r="A63" s="48" t="s">
        <v>19</v>
      </c>
      <c r="B63" s="49" t="s">
        <v>15</v>
      </c>
      <c r="C63" s="37"/>
      <c r="D63" s="37">
        <v>10552.98</v>
      </c>
      <c r="E63" s="38"/>
      <c r="F63" s="38"/>
      <c r="G63" s="9">
        <v>10077.6</v>
      </c>
    </row>
    <row r="64" spans="1:7" s="12" customFormat="1" ht="28.5" customHeight="1">
      <c r="A64" s="48" t="s">
        <v>132</v>
      </c>
      <c r="B64" s="55" t="s">
        <v>15</v>
      </c>
      <c r="C64" s="37"/>
      <c r="D64" s="37">
        <v>2745.37</v>
      </c>
      <c r="E64" s="38"/>
      <c r="F64" s="38"/>
      <c r="G64" s="9"/>
    </row>
    <row r="65" spans="1:7" s="12" customFormat="1" ht="26.25" customHeight="1">
      <c r="A65" s="48" t="s">
        <v>57</v>
      </c>
      <c r="B65" s="49" t="s">
        <v>15</v>
      </c>
      <c r="C65" s="37"/>
      <c r="D65" s="37">
        <v>25002.18</v>
      </c>
      <c r="E65" s="38"/>
      <c r="F65" s="38"/>
      <c r="G65" s="9">
        <v>10077.6</v>
      </c>
    </row>
    <row r="66" spans="1:7" s="12" customFormat="1" ht="34.5" customHeight="1">
      <c r="A66" s="48" t="s">
        <v>95</v>
      </c>
      <c r="B66" s="55" t="s">
        <v>44</v>
      </c>
      <c r="C66" s="46"/>
      <c r="D66" s="37">
        <v>0</v>
      </c>
      <c r="E66" s="38"/>
      <c r="F66" s="38"/>
      <c r="G66" s="9">
        <v>10077.6</v>
      </c>
    </row>
    <row r="67" spans="1:7" s="12" customFormat="1" ht="24" customHeight="1">
      <c r="A67" s="48" t="s">
        <v>96</v>
      </c>
      <c r="B67" s="66" t="s">
        <v>15</v>
      </c>
      <c r="C67" s="37"/>
      <c r="D67" s="37">
        <v>0</v>
      </c>
      <c r="E67" s="38"/>
      <c r="F67" s="38"/>
      <c r="G67" s="9">
        <v>10077.6</v>
      </c>
    </row>
    <row r="68" spans="1:7" s="13" customFormat="1" ht="30">
      <c r="A68" s="56" t="s">
        <v>33</v>
      </c>
      <c r="B68" s="57"/>
      <c r="C68" s="40" t="s">
        <v>122</v>
      </c>
      <c r="D68" s="40">
        <f>D69+D70+D71+D72</f>
        <v>0</v>
      </c>
      <c r="E68" s="40">
        <f>D68/G68</f>
        <v>0</v>
      </c>
      <c r="F68" s="40">
        <f>E68/12</f>
        <v>0</v>
      </c>
      <c r="G68" s="9">
        <v>10077.6</v>
      </c>
    </row>
    <row r="69" spans="1:7" s="13" customFormat="1" ht="31.5" customHeight="1">
      <c r="A69" s="67" t="s">
        <v>114</v>
      </c>
      <c r="B69" s="66" t="s">
        <v>43</v>
      </c>
      <c r="C69" s="41"/>
      <c r="D69" s="41">
        <v>0</v>
      </c>
      <c r="E69" s="42"/>
      <c r="F69" s="42"/>
      <c r="G69" s="9"/>
    </row>
    <row r="70" spans="1:7" s="12" customFormat="1" ht="34.5" customHeight="1">
      <c r="A70" s="48" t="s">
        <v>95</v>
      </c>
      <c r="B70" s="55" t="s">
        <v>97</v>
      </c>
      <c r="C70" s="37"/>
      <c r="D70" s="37">
        <f>E70*G70</f>
        <v>0</v>
      </c>
      <c r="E70" s="38"/>
      <c r="F70" s="38"/>
      <c r="G70" s="9">
        <v>10077.6</v>
      </c>
    </row>
    <row r="71" spans="1:7" s="12" customFormat="1" ht="21" customHeight="1">
      <c r="A71" s="67" t="s">
        <v>98</v>
      </c>
      <c r="B71" s="55" t="s">
        <v>44</v>
      </c>
      <c r="C71" s="37"/>
      <c r="D71" s="37">
        <f>E71*G71</f>
        <v>0</v>
      </c>
      <c r="E71" s="38"/>
      <c r="F71" s="38"/>
      <c r="G71" s="9">
        <v>10077.6</v>
      </c>
    </row>
    <row r="72" spans="1:7" s="12" customFormat="1" ht="21.75" customHeight="1">
      <c r="A72" s="48" t="s">
        <v>99</v>
      </c>
      <c r="B72" s="55" t="s">
        <v>15</v>
      </c>
      <c r="C72" s="37"/>
      <c r="D72" s="37">
        <f>E72*G72</f>
        <v>0</v>
      </c>
      <c r="E72" s="38"/>
      <c r="F72" s="38"/>
      <c r="G72" s="9">
        <v>10077.6</v>
      </c>
    </row>
    <row r="73" spans="1:7" s="12" customFormat="1" ht="30">
      <c r="A73" s="56" t="s">
        <v>34</v>
      </c>
      <c r="B73" s="49"/>
      <c r="C73" s="40" t="s">
        <v>123</v>
      </c>
      <c r="D73" s="40">
        <f>D75+D76</f>
        <v>0</v>
      </c>
      <c r="E73" s="40">
        <f>D73/G73</f>
        <v>0</v>
      </c>
      <c r="F73" s="40">
        <f>E73/12</f>
        <v>0</v>
      </c>
      <c r="G73" s="9">
        <v>10077.6</v>
      </c>
    </row>
    <row r="74" spans="1:7" s="12" customFormat="1" ht="15">
      <c r="A74" s="48" t="s">
        <v>100</v>
      </c>
      <c r="B74" s="49" t="s">
        <v>15</v>
      </c>
      <c r="C74" s="39"/>
      <c r="D74" s="41">
        <v>0</v>
      </c>
      <c r="E74" s="40"/>
      <c r="F74" s="40"/>
      <c r="G74" s="9">
        <v>10077.6</v>
      </c>
    </row>
    <row r="75" spans="1:7" s="12" customFormat="1" ht="15">
      <c r="A75" s="67" t="s">
        <v>101</v>
      </c>
      <c r="B75" s="55" t="s">
        <v>44</v>
      </c>
      <c r="C75" s="69"/>
      <c r="D75" s="37">
        <v>0</v>
      </c>
      <c r="E75" s="38"/>
      <c r="F75" s="38"/>
      <c r="G75" s="9">
        <v>10077.6</v>
      </c>
    </row>
    <row r="76" spans="1:7" s="12" customFormat="1" ht="25.5">
      <c r="A76" s="48" t="s">
        <v>102</v>
      </c>
      <c r="B76" s="55" t="s">
        <v>44</v>
      </c>
      <c r="C76" s="69"/>
      <c r="D76" s="37">
        <v>0</v>
      </c>
      <c r="E76" s="43"/>
      <c r="F76" s="43"/>
      <c r="G76" s="9">
        <v>10077.6</v>
      </c>
    </row>
    <row r="77" spans="1:7" s="12" customFormat="1" ht="23.25" customHeight="1">
      <c r="A77" s="56" t="s">
        <v>103</v>
      </c>
      <c r="B77" s="49"/>
      <c r="C77" s="40" t="s">
        <v>124</v>
      </c>
      <c r="D77" s="40">
        <f>D78+D79+D80+D83++D81+D82</f>
        <v>41100.02</v>
      </c>
      <c r="E77" s="40">
        <f>D77/G77</f>
        <v>4.08</v>
      </c>
      <c r="F77" s="40">
        <f>E77/12</f>
        <v>0.34</v>
      </c>
      <c r="G77" s="9">
        <v>10077.6</v>
      </c>
    </row>
    <row r="78" spans="1:7" s="12" customFormat="1" ht="21.75" customHeight="1">
      <c r="A78" s="48" t="s">
        <v>31</v>
      </c>
      <c r="B78" s="49" t="s">
        <v>7</v>
      </c>
      <c r="C78" s="69"/>
      <c r="D78" s="37">
        <v>4373.64</v>
      </c>
      <c r="E78" s="38"/>
      <c r="F78" s="38"/>
      <c r="G78" s="9">
        <v>10077.6</v>
      </c>
    </row>
    <row r="79" spans="1:7" s="12" customFormat="1" ht="44.25" customHeight="1">
      <c r="A79" s="48" t="s">
        <v>104</v>
      </c>
      <c r="B79" s="49" t="s">
        <v>15</v>
      </c>
      <c r="C79" s="69"/>
      <c r="D79" s="37">
        <v>27942.35</v>
      </c>
      <c r="E79" s="38"/>
      <c r="F79" s="38"/>
      <c r="G79" s="9">
        <v>10077.6</v>
      </c>
    </row>
    <row r="80" spans="1:7" s="12" customFormat="1" ht="43.5" customHeight="1">
      <c r="A80" s="48" t="s">
        <v>105</v>
      </c>
      <c r="B80" s="49" t="s">
        <v>15</v>
      </c>
      <c r="C80" s="69"/>
      <c r="D80" s="37">
        <v>3280.2</v>
      </c>
      <c r="E80" s="38"/>
      <c r="F80" s="38"/>
      <c r="G80" s="9">
        <v>10077.6</v>
      </c>
    </row>
    <row r="81" spans="1:7" s="12" customFormat="1" ht="25.5">
      <c r="A81" s="48" t="s">
        <v>46</v>
      </c>
      <c r="B81" s="49" t="s">
        <v>10</v>
      </c>
      <c r="C81" s="69"/>
      <c r="D81" s="37">
        <v>5503.83</v>
      </c>
      <c r="E81" s="38"/>
      <c r="F81" s="38"/>
      <c r="G81" s="9">
        <v>10077.6</v>
      </c>
    </row>
    <row r="82" spans="1:7" s="12" customFormat="1" ht="21" customHeight="1">
      <c r="A82" s="48" t="s">
        <v>106</v>
      </c>
      <c r="B82" s="55" t="s">
        <v>65</v>
      </c>
      <c r="C82" s="69"/>
      <c r="D82" s="37">
        <f>E82*G82</f>
        <v>0</v>
      </c>
      <c r="E82" s="38"/>
      <c r="F82" s="38"/>
      <c r="G82" s="9">
        <v>10077.6</v>
      </c>
    </row>
    <row r="83" spans="1:7" s="12" customFormat="1" ht="54.75" customHeight="1">
      <c r="A83" s="48" t="s">
        <v>107</v>
      </c>
      <c r="B83" s="55" t="s">
        <v>60</v>
      </c>
      <c r="C83" s="69"/>
      <c r="D83" s="37">
        <v>0</v>
      </c>
      <c r="E83" s="38"/>
      <c r="F83" s="38"/>
      <c r="G83" s="9">
        <v>10077.6</v>
      </c>
    </row>
    <row r="84" spans="1:7" s="12" customFormat="1" ht="21.75" customHeight="1">
      <c r="A84" s="56" t="s">
        <v>35</v>
      </c>
      <c r="B84" s="49"/>
      <c r="C84" s="40" t="s">
        <v>125</v>
      </c>
      <c r="D84" s="40">
        <f>D85</f>
        <v>0</v>
      </c>
      <c r="E84" s="40">
        <f>D84/G84</f>
        <v>0</v>
      </c>
      <c r="F84" s="40">
        <f>E84/12</f>
        <v>0</v>
      </c>
      <c r="G84" s="9">
        <v>10077.6</v>
      </c>
    </row>
    <row r="85" spans="1:7" s="12" customFormat="1" ht="21.75" customHeight="1">
      <c r="A85" s="48" t="s">
        <v>32</v>
      </c>
      <c r="B85" s="49" t="s">
        <v>15</v>
      </c>
      <c r="C85" s="37"/>
      <c r="D85" s="37">
        <v>0</v>
      </c>
      <c r="E85" s="38"/>
      <c r="F85" s="38"/>
      <c r="G85" s="9">
        <v>10077.6</v>
      </c>
    </row>
    <row r="86" spans="1:7" s="9" customFormat="1" ht="30">
      <c r="A86" s="56" t="s">
        <v>38</v>
      </c>
      <c r="B86" s="57"/>
      <c r="C86" s="40" t="s">
        <v>126</v>
      </c>
      <c r="D86" s="40">
        <f>D88+D87</f>
        <v>0</v>
      </c>
      <c r="E86" s="40">
        <f>D86/G86</f>
        <v>0</v>
      </c>
      <c r="F86" s="40">
        <f>E86/12</f>
        <v>0</v>
      </c>
      <c r="G86" s="9">
        <v>10077.6</v>
      </c>
    </row>
    <row r="87" spans="1:7" s="9" customFormat="1" ht="42" customHeight="1">
      <c r="A87" s="67" t="s">
        <v>108</v>
      </c>
      <c r="B87" s="55" t="s">
        <v>20</v>
      </c>
      <c r="C87" s="41"/>
      <c r="D87" s="41">
        <v>0</v>
      </c>
      <c r="E87" s="42"/>
      <c r="F87" s="42"/>
      <c r="G87" s="9">
        <v>10077.6</v>
      </c>
    </row>
    <row r="88" spans="1:7" s="12" customFormat="1" ht="24.75" customHeight="1">
      <c r="A88" s="67" t="s">
        <v>136</v>
      </c>
      <c r="B88" s="55" t="s">
        <v>60</v>
      </c>
      <c r="C88" s="37"/>
      <c r="D88" s="37">
        <v>0</v>
      </c>
      <c r="E88" s="38"/>
      <c r="F88" s="38"/>
      <c r="G88" s="9">
        <v>10077.6</v>
      </c>
    </row>
    <row r="89" spans="1:7" s="9" customFormat="1" ht="15">
      <c r="A89" s="56" t="s">
        <v>37</v>
      </c>
      <c r="B89" s="57"/>
      <c r="C89" s="40" t="s">
        <v>127</v>
      </c>
      <c r="D89" s="40">
        <f>D90+D91+D93+D92</f>
        <v>0</v>
      </c>
      <c r="E89" s="40">
        <f>D89/G89</f>
        <v>0</v>
      </c>
      <c r="F89" s="40">
        <f>E89/12</f>
        <v>0</v>
      </c>
      <c r="G89" s="9">
        <v>10077.6</v>
      </c>
    </row>
    <row r="90" spans="1:7" s="12" customFormat="1" ht="18" customHeight="1">
      <c r="A90" s="48" t="s">
        <v>64</v>
      </c>
      <c r="B90" s="49" t="s">
        <v>42</v>
      </c>
      <c r="C90" s="37"/>
      <c r="D90" s="37">
        <v>0</v>
      </c>
      <c r="E90" s="38"/>
      <c r="F90" s="38"/>
      <c r="G90" s="9">
        <v>10077.6</v>
      </c>
    </row>
    <row r="91" spans="1:7" s="12" customFormat="1" ht="20.25" customHeight="1">
      <c r="A91" s="48" t="s">
        <v>45</v>
      </c>
      <c r="B91" s="49" t="s">
        <v>42</v>
      </c>
      <c r="C91" s="37"/>
      <c r="D91" s="37">
        <v>0</v>
      </c>
      <c r="E91" s="38"/>
      <c r="F91" s="38"/>
      <c r="G91" s="9">
        <v>10077.6</v>
      </c>
    </row>
    <row r="92" spans="1:7" s="12" customFormat="1" ht="28.5" customHeight="1">
      <c r="A92" s="48" t="s">
        <v>115</v>
      </c>
      <c r="B92" s="55" t="s">
        <v>44</v>
      </c>
      <c r="C92" s="37"/>
      <c r="D92" s="37">
        <v>0</v>
      </c>
      <c r="E92" s="38"/>
      <c r="F92" s="38"/>
      <c r="G92" s="9"/>
    </row>
    <row r="93" spans="1:7" s="12" customFormat="1" ht="23.25" customHeight="1">
      <c r="A93" s="48" t="s">
        <v>48</v>
      </c>
      <c r="B93" s="49" t="s">
        <v>42</v>
      </c>
      <c r="C93" s="37"/>
      <c r="D93" s="37">
        <v>0</v>
      </c>
      <c r="E93" s="38"/>
      <c r="F93" s="38"/>
      <c r="G93" s="9">
        <v>10077.6</v>
      </c>
    </row>
    <row r="94" spans="1:7" s="9" customFormat="1" ht="232.5">
      <c r="A94" s="59" t="s">
        <v>157</v>
      </c>
      <c r="B94" s="57" t="s">
        <v>10</v>
      </c>
      <c r="C94" s="44"/>
      <c r="D94" s="45">
        <f>E94*G94</f>
        <v>170512.99</v>
      </c>
      <c r="E94" s="45">
        <f>12*F94</f>
        <v>16.92</v>
      </c>
      <c r="F94" s="45">
        <v>1.41</v>
      </c>
      <c r="G94" s="9">
        <v>10077.6</v>
      </c>
    </row>
    <row r="95" spans="1:7" s="9" customFormat="1" ht="18.75">
      <c r="A95" s="73" t="s">
        <v>153</v>
      </c>
      <c r="B95" s="57" t="s">
        <v>7</v>
      </c>
      <c r="C95" s="44"/>
      <c r="D95" s="45">
        <f>18876.26+9765.63</f>
        <v>28641.89</v>
      </c>
      <c r="E95" s="45">
        <f>D95/G95</f>
        <v>2.84</v>
      </c>
      <c r="F95" s="45">
        <f>E95/12</f>
        <v>0.24</v>
      </c>
      <c r="G95" s="9">
        <v>10077.6</v>
      </c>
    </row>
    <row r="96" spans="1:7" s="9" customFormat="1" ht="18.75">
      <c r="A96" s="73" t="s">
        <v>154</v>
      </c>
      <c r="B96" s="57" t="s">
        <v>7</v>
      </c>
      <c r="C96" s="44"/>
      <c r="D96" s="45">
        <f>55178.25+870022.84+9765.63</f>
        <v>934966.72</v>
      </c>
      <c r="E96" s="45">
        <f>D96/G96</f>
        <v>92.78</v>
      </c>
      <c r="F96" s="45">
        <f>E96/12</f>
        <v>7.73</v>
      </c>
      <c r="G96" s="9">
        <v>10077.6</v>
      </c>
    </row>
    <row r="97" spans="1:7" s="9" customFormat="1" ht="18.75">
      <c r="A97" s="73" t="s">
        <v>155</v>
      </c>
      <c r="B97" s="57" t="s">
        <v>7</v>
      </c>
      <c r="C97" s="44"/>
      <c r="D97" s="45">
        <v>55122.9</v>
      </c>
      <c r="E97" s="45">
        <f>D97/G97</f>
        <v>5.47</v>
      </c>
      <c r="F97" s="45">
        <f>E97/12</f>
        <v>0.46</v>
      </c>
      <c r="G97" s="9">
        <v>10077.6</v>
      </c>
    </row>
    <row r="98" spans="1:7" s="9" customFormat="1" ht="18.75">
      <c r="A98" s="73" t="s">
        <v>156</v>
      </c>
      <c r="B98" s="57" t="s">
        <v>7</v>
      </c>
      <c r="C98" s="44"/>
      <c r="D98" s="45">
        <v>99475.24</v>
      </c>
      <c r="E98" s="45">
        <f>D98/G98</f>
        <v>9.87</v>
      </c>
      <c r="F98" s="45">
        <f>E98/12</f>
        <v>0.82</v>
      </c>
      <c r="G98" s="9">
        <v>10077.6</v>
      </c>
    </row>
    <row r="99" spans="1:8" s="12" customFormat="1" ht="27.75" customHeight="1" thickBot="1">
      <c r="A99" s="71" t="s">
        <v>58</v>
      </c>
      <c r="B99" s="72" t="s">
        <v>9</v>
      </c>
      <c r="C99" s="38"/>
      <c r="D99" s="44">
        <f>E99*G99</f>
        <v>249118.27</v>
      </c>
      <c r="E99" s="44">
        <f>12*F99</f>
        <v>24.72</v>
      </c>
      <c r="F99" s="44">
        <v>2.06</v>
      </c>
      <c r="G99" s="9">
        <v>10077.6</v>
      </c>
      <c r="H99" s="68" t="s">
        <v>116</v>
      </c>
    </row>
    <row r="100" spans="1:7" s="9" customFormat="1" ht="27" customHeight="1" thickBot="1">
      <c r="A100" s="32" t="s">
        <v>28</v>
      </c>
      <c r="B100" s="33"/>
      <c r="C100" s="102"/>
      <c r="D100" s="97">
        <f>D94+D89+D86+D84+D77+D73+D68+D53+D52+D51+D50+D47+D46+D39+D38+D27+D14+D99+D40+D98+D97+D96+D95+D48+D49</f>
        <v>2968629.81</v>
      </c>
      <c r="E100" s="97">
        <f>E94+E89+E86+E84+E77+E73+E68+E53+E52+E51+E50+E47+E46+E39+E38+E27+E14+E99+E40+E98+E97+E96+E95+E48+E49</f>
        <v>294.58</v>
      </c>
      <c r="F100" s="97">
        <f>F94+F89+F86+F84+F77+F73+F68+F53+F52+F51+F50+F47+F46+F39+F38+F27+F14+F99+F40+F98+F97+F96+F95+F48+F49</f>
        <v>24.56</v>
      </c>
      <c r="G100" s="9">
        <v>10077.6</v>
      </c>
    </row>
    <row r="101" spans="1:7" s="17" customFormat="1" ht="15">
      <c r="A101" s="16"/>
      <c r="C101" s="47"/>
      <c r="D101" s="47"/>
      <c r="E101" s="47"/>
      <c r="F101" s="47"/>
      <c r="G101" s="9">
        <v>10077.6</v>
      </c>
    </row>
    <row r="102" spans="1:7" s="17" customFormat="1" ht="15.75" thickBot="1">
      <c r="A102" s="16"/>
      <c r="C102" s="47"/>
      <c r="D102" s="47"/>
      <c r="E102" s="47"/>
      <c r="F102" s="47"/>
      <c r="G102" s="9">
        <v>10077.6</v>
      </c>
    </row>
    <row r="103" spans="1:8" s="76" customFormat="1" ht="38.25" thickBot="1">
      <c r="A103" s="74" t="s">
        <v>138</v>
      </c>
      <c r="B103" s="75"/>
      <c r="C103" s="103"/>
      <c r="D103" s="104">
        <f>SUM(D104:D106)</f>
        <v>410130.97</v>
      </c>
      <c r="E103" s="104">
        <f>SUM(E104:E106)</f>
        <v>40.71</v>
      </c>
      <c r="F103" s="104">
        <f>SUM(F104:F106)</f>
        <v>3.4</v>
      </c>
      <c r="G103" s="76">
        <v>10077.6</v>
      </c>
      <c r="H103" s="77"/>
    </row>
    <row r="104" spans="1:7" s="50" customFormat="1" ht="25.5">
      <c r="A104" s="48" t="s">
        <v>158</v>
      </c>
      <c r="B104" s="55"/>
      <c r="C104" s="87"/>
      <c r="D104" s="88">
        <v>264591.39</v>
      </c>
      <c r="E104" s="78">
        <f>D104/G104</f>
        <v>26.26</v>
      </c>
      <c r="F104" s="83">
        <f>E104/12</f>
        <v>2.19</v>
      </c>
      <c r="G104" s="9">
        <v>10077.6</v>
      </c>
    </row>
    <row r="105" spans="1:7" s="50" customFormat="1" ht="22.5" customHeight="1">
      <c r="A105" s="92" t="s">
        <v>150</v>
      </c>
      <c r="B105" s="93"/>
      <c r="C105" s="94"/>
      <c r="D105" s="95">
        <v>114231.95</v>
      </c>
      <c r="E105" s="78">
        <f>D105/G105</f>
        <v>11.34</v>
      </c>
      <c r="F105" s="83">
        <f>E105/12</f>
        <v>0.95</v>
      </c>
      <c r="G105" s="9">
        <v>10077.6</v>
      </c>
    </row>
    <row r="106" spans="1:7" s="50" customFormat="1" ht="22.5" customHeight="1">
      <c r="A106" s="98" t="s">
        <v>151</v>
      </c>
      <c r="B106" s="55"/>
      <c r="C106" s="99"/>
      <c r="D106" s="100">
        <v>31307.63</v>
      </c>
      <c r="E106" s="78">
        <f>D106/G106</f>
        <v>3.11</v>
      </c>
      <c r="F106" s="83">
        <f>E106/12</f>
        <v>0.26</v>
      </c>
      <c r="G106" s="9">
        <v>10077.6</v>
      </c>
    </row>
    <row r="107" spans="1:6" s="17" customFormat="1" ht="13.5" thickBot="1">
      <c r="A107" s="16"/>
      <c r="D107" s="79"/>
      <c r="E107" s="79"/>
      <c r="F107" s="79"/>
    </row>
    <row r="108" spans="1:6" s="91" customFormat="1" ht="20.25" thickBot="1">
      <c r="A108" s="34" t="s">
        <v>128</v>
      </c>
      <c r="B108" s="35"/>
      <c r="C108" s="62"/>
      <c r="D108" s="80">
        <f>D100+D103</f>
        <v>3378760.78</v>
      </c>
      <c r="E108" s="80">
        <f>E100+E103</f>
        <v>335.29</v>
      </c>
      <c r="F108" s="81">
        <f>F100+F103</f>
        <v>27.96</v>
      </c>
    </row>
    <row r="109" spans="1:6" s="17" customFormat="1" ht="12.75">
      <c r="A109" s="16"/>
      <c r="F109" s="18"/>
    </row>
    <row r="110" spans="1:6" s="17" customFormat="1" ht="12.75">
      <c r="A110" s="16"/>
      <c r="F110" s="18"/>
    </row>
    <row r="111" spans="1:6" s="17" customFormat="1" ht="12.75">
      <c r="A111" s="16"/>
      <c r="F111" s="18"/>
    </row>
    <row r="112" spans="1:6" s="17" customFormat="1" ht="12.75">
      <c r="A112" s="16"/>
      <c r="F112" s="18"/>
    </row>
    <row r="113" spans="1:6" s="14" customFormat="1" ht="18.75">
      <c r="A113" s="19"/>
      <c r="B113" s="20"/>
      <c r="C113" s="21"/>
      <c r="D113" s="21"/>
      <c r="E113" s="21"/>
      <c r="F113" s="22"/>
    </row>
    <row r="114" spans="1:6" s="15" customFormat="1" ht="19.5">
      <c r="A114" s="23"/>
      <c r="B114" s="24"/>
      <c r="C114" s="25"/>
      <c r="D114" s="25"/>
      <c r="E114" s="25"/>
      <c r="F114" s="26"/>
    </row>
    <row r="115" spans="1:4" s="17" customFormat="1" ht="14.25">
      <c r="A115" s="121" t="s">
        <v>26</v>
      </c>
      <c r="B115" s="121"/>
      <c r="C115" s="121"/>
      <c r="D115" s="121"/>
    </row>
    <row r="116" s="17" customFormat="1" ht="12.75">
      <c r="F116" s="18"/>
    </row>
    <row r="117" spans="1:6" s="17" customFormat="1" ht="12.75">
      <c r="A117" s="16" t="s">
        <v>27</v>
      </c>
      <c r="F117" s="18"/>
    </row>
    <row r="118" s="17" customFormat="1" ht="12.75">
      <c r="F118" s="18"/>
    </row>
    <row r="119" s="17" customFormat="1" ht="12.75">
      <c r="F119" s="18"/>
    </row>
    <row r="120" s="17" customFormat="1" ht="12.75">
      <c r="F120" s="18"/>
    </row>
    <row r="121" s="17" customFormat="1" ht="12.75">
      <c r="F121" s="18"/>
    </row>
    <row r="122" s="17" customFormat="1" ht="12.75">
      <c r="F122" s="18"/>
    </row>
    <row r="123" s="17" customFormat="1" ht="12.75">
      <c r="F123" s="18"/>
    </row>
    <row r="124" s="17" customFormat="1" ht="12.75">
      <c r="F124" s="18"/>
    </row>
    <row r="125" s="17" customFormat="1" ht="12.75">
      <c r="F125" s="18"/>
    </row>
    <row r="126" s="17" customFormat="1" ht="12.75">
      <c r="F126" s="18"/>
    </row>
    <row r="127" s="17" customFormat="1" ht="12.75">
      <c r="F127" s="18"/>
    </row>
    <row r="128" s="17" customFormat="1" ht="12.75">
      <c r="F128" s="18"/>
    </row>
    <row r="129" s="17" customFormat="1" ht="12.75">
      <c r="F129" s="18"/>
    </row>
    <row r="130" s="17" customFormat="1" ht="12.75">
      <c r="F130" s="18"/>
    </row>
    <row r="131" s="17" customFormat="1" ht="12.75">
      <c r="F131" s="18"/>
    </row>
    <row r="132" s="17" customFormat="1" ht="12.75">
      <c r="F132" s="18"/>
    </row>
    <row r="133" s="17" customFormat="1" ht="12.75">
      <c r="F133" s="18"/>
    </row>
    <row r="134" s="17" customFormat="1" ht="12.75">
      <c r="F134" s="18"/>
    </row>
    <row r="135" s="17" customFormat="1" ht="12.75">
      <c r="F135" s="18"/>
    </row>
  </sheetData>
  <sheetProtection/>
  <mergeCells count="12">
    <mergeCell ref="A7:F7"/>
    <mergeCell ref="A8:F8"/>
    <mergeCell ref="A9:F9"/>
    <mergeCell ref="A10:F10"/>
    <mergeCell ref="A13:F13"/>
    <mergeCell ref="A115:D115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2017-05-05T05:10:56Z</cp:lastPrinted>
  <dcterms:created xsi:type="dcterms:W3CDTF">2010-04-02T14:46:04Z</dcterms:created>
  <dcterms:modified xsi:type="dcterms:W3CDTF">2017-05-05T05:12:51Z</dcterms:modified>
  <cp:category/>
  <cp:version/>
  <cp:contentType/>
  <cp:contentStatus/>
</cp:coreProperties>
</file>