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/>
</workbook>
</file>

<file path=xl/sharedStrings.xml><?xml version="1.0" encoding="utf-8"?>
<sst xmlns="http://schemas.openxmlformats.org/spreadsheetml/2006/main" count="175" uniqueCount="117">
  <si>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</si>
  <si>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</si>
  <si>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</si>
  <si>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</si>
  <si>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</si>
  <si>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</si>
  <si>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</si>
  <si>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</si>
  <si>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</si>
  <si>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</si>
  <si>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</si>
  <si>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</si>
  <si>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</si>
  <si>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</si>
  <si>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</si>
  <si>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</si>
  <si>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</si>
  <si>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</si>
  <si>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</si>
  <si>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</si>
  <si>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</si>
  <si>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</si>
  <si>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</si>
  <si>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</si>
  <si>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</si>
  <si>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</si>
  <si>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</si>
  <si>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</si>
  <si>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</si>
  <si>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</si>
  <si>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</si>
  <si>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</si>
  <si>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</si>
  <si>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</si>
  <si>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</si>
  <si>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</si>
  <si>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</si>
  <si>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</si>
  <si>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</si>
  <si>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</si>
  <si>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</si>
  <si>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подключение системы отопления</t>
  </si>
  <si>
    <t>испытания тепловых сетей на максимальную температуру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</si>
  <si>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</si>
  <si>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</si>
  <si>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</si>
  <si>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</si>
  <si>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</si>
  <si>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</si>
  <si>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</si>
  <si>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</si>
  <si>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</si>
  <si>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замена трансформатора тока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</si>
  <si>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</si>
  <si>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</si>
  <si>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</si>
  <si>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</si>
  <si>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</si>
  <si>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</si>
  <si>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</si>
  <si>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</si>
  <si>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</si>
  <si>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</si>
  <si>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</si>
  <si>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регулировка системы центрального отопления</t>
  </si>
  <si>
    <t>ревизия элеваторного узла ( сопло )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</si>
  <si>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</si>
  <si>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</si>
  <si>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</si>
  <si>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</si>
  <si>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</si>
  <si>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</si>
  <si>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замена ( поверка ) КИП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</si>
  <si>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</si>
  <si>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</si>
  <si>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</si>
  <si>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</si>
  <si>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</si>
  <si>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</si>
  <si>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</si>
  <si>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</si>
  <si>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</si>
  <si>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</si>
  <si>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ремонт отмостки</t>
  </si>
  <si>
    <t>земляные работы</t>
  </si>
  <si>
    <t>изготовление и установка металлич. Решеток</t>
  </si>
  <si>
    <t>смена запорной арматуры на ГВС</t>
  </si>
  <si>
    <t>электроосвещение</t>
  </si>
  <si>
    <t>в т.ч регламентные работы</t>
  </si>
  <si>
    <t>1 раз в 4 месяца</t>
  </si>
  <si>
    <t>ревизия задвижек отопления (д.50мм-2шт., д.80мм-2шт.)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</si>
  <si>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</si>
  <si>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</si>
  <si>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</si>
  <si>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</si>
  <si>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</si>
  <si>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</si>
  <si>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</si>
  <si>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</si>
  <si>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</si>
  <si>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Расчет размера платы за содержание и ремонт общего имущества в многоквартирном доме</t>
  </si>
  <si>
    <t>ревизия задвижек  ХВС (д.50мм -3шт.)</t>
  </si>
  <si>
    <t>Дополнительные работы (текущий ремонт), в т.ч.:</t>
  </si>
  <si>
    <t>ВСЕГО:</t>
  </si>
  <si>
    <t xml:space="preserve">Ремонт отмостки </t>
  </si>
  <si>
    <t>Ремонт крыльца (2шт)</t>
  </si>
  <si>
    <t>Засыпка подвального помещения грунтом вручную</t>
  </si>
  <si>
    <t>Изготовление и установка металлической решетки из арматуры 9проход между домами0</t>
  </si>
  <si>
    <t>Смена запорной арматуры</t>
  </si>
  <si>
    <t>Электротехнические работы (Установка датчиков движения в тамбурах)</t>
  </si>
  <si>
    <t xml:space="preserve">Окраска газопровода </t>
  </si>
  <si>
    <t>Ремонт цоколя заделка трещин, окраска)</t>
  </si>
  <si>
    <t>Проект</t>
  </si>
  <si>
    <t>(стоимость услуг увеличена на 7% в соответствии с уровнем инфляции 2011г.)</t>
  </si>
  <si>
    <t>2012-2013гг.</t>
  </si>
  <si>
    <t>Крепление ограждения на скатной кровле</t>
  </si>
  <si>
    <t>по адресу: ул. Набережная, д.48 (Sобщ.=3175,2 м2, Sзем.уч.=1655,77 м2)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</si>
</sst>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  <font>
      <sz val="10"/>
      <color indexed="10"/>
      <name val="Arial Black"/>
      <family val="2"/>
    </font>
    <font>
      <sz val="10"/>
      <color rgb="FFFF0000"/>
      <name val="Arial Cyr"/>
      <family val="2"/>
    </font>
    <font>
      <sz val="10"/>
      <color rgb="FFFF0000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7">
    <xf numFmtId="0" fontId="0" fillId="0" borderId="0" xfId="0" applyAlignment="1">
      <alignment/>
    </xf>
    <xf numFmtId="2" fontId="25" fillId="24" borderId="10" xfId="0" applyNumberFormat="1" applyFont="1" applyFill="1" applyBorder="1" applyAlignment="1">
      <alignment horizontal="center" vertical="center" wrapText="1"/>
    </xf>
    <xf numFmtId="2" fontId="24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right"/>
    </xf>
    <xf numFmtId="0" fontId="0" fillId="24" borderId="0" xfId="0" applyFill="1" applyAlignment="1">
      <alignment horizontal="right"/>
    </xf>
    <xf numFmtId="0" fontId="26" fillId="24" borderId="0" xfId="0" applyFont="1" applyFill="1" applyAlignment="1">
      <alignment horizontal="center"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0" xfId="0" applyFont="1" applyFill="1" applyBorder="1" applyAlignment="1">
      <alignment horizontal="left" vertical="center" wrapText="1"/>
    </xf>
    <xf numFmtId="0" fontId="18" fillId="24" borderId="21" xfId="0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4" fontId="25" fillId="24" borderId="20" xfId="0" applyNumberFormat="1" applyFont="1" applyFill="1" applyBorder="1" applyAlignment="1">
      <alignment horizontal="left"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28" fillId="24" borderId="24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center" vertical="center" wrapText="1"/>
    </xf>
    <xf numFmtId="2" fontId="28" fillId="24" borderId="21" xfId="0" applyNumberFormat="1" applyFont="1" applyFill="1" applyBorder="1" applyAlignment="1">
      <alignment horizontal="center" vertical="center" wrapText="1"/>
    </xf>
    <xf numFmtId="2" fontId="28" fillId="24" borderId="28" xfId="0" applyNumberFormat="1" applyFont="1" applyFill="1" applyBorder="1" applyAlignment="1">
      <alignment horizontal="center" vertical="center" wrapText="1"/>
    </xf>
    <xf numFmtId="2" fontId="28" fillId="24" borderId="25" xfId="0" applyNumberFormat="1" applyFont="1" applyFill="1" applyBorder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2" fontId="29" fillId="24" borderId="0" xfId="0" applyNumberFormat="1" applyFont="1" applyFill="1" applyAlignment="1">
      <alignment horizontal="center" vertical="center" wrapText="1"/>
    </xf>
    <xf numFmtId="0" fontId="28" fillId="24" borderId="0" xfId="0" applyFont="1" applyFill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27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left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left" vertical="center" wrapText="1"/>
    </xf>
    <xf numFmtId="0" fontId="24" fillId="24" borderId="24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center" vertical="center" wrapText="1"/>
    </xf>
    <xf numFmtId="2" fontId="25" fillId="24" borderId="21" xfId="0" applyNumberFormat="1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left" vertical="center" wrapText="1"/>
    </xf>
    <xf numFmtId="0" fontId="25" fillId="24" borderId="26" xfId="0" applyFont="1" applyFill="1" applyBorder="1" applyAlignment="1">
      <alignment horizontal="center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8" fillId="24" borderId="31" xfId="0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9" fillId="24" borderId="13" xfId="0" applyNumberFormat="1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 vertical="center"/>
    </xf>
    <xf numFmtId="0" fontId="18" fillId="24" borderId="32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19" fillId="24" borderId="12" xfId="0" applyNumberFormat="1" applyFont="1" applyFill="1" applyBorder="1" applyAlignment="1">
      <alignment horizontal="center"/>
    </xf>
    <xf numFmtId="0" fontId="24" fillId="24" borderId="20" xfId="0" applyFont="1" applyFill="1" applyBorder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 wrapText="1"/>
    </xf>
    <xf numFmtId="2" fontId="24" fillId="24" borderId="23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2" fontId="25" fillId="24" borderId="25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2" fontId="25" fillId="24" borderId="23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/>
    </xf>
    <xf numFmtId="0" fontId="18" fillId="24" borderId="0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2" fontId="18" fillId="25" borderId="12" xfId="0" applyNumberFormat="1" applyFont="1" applyFill="1" applyBorder="1" applyAlignment="1">
      <alignment horizontal="center" vertical="center" wrapText="1"/>
    </xf>
    <xf numFmtId="2" fontId="24" fillId="25" borderId="10" xfId="0" applyNumberFormat="1" applyFont="1" applyFill="1" applyBorder="1" applyAlignment="1">
      <alignment horizontal="center" vertical="center" wrapText="1"/>
    </xf>
    <xf numFmtId="2" fontId="25" fillId="25" borderId="10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24" borderId="0" xfId="0" applyFont="1" applyFill="1" applyAlignment="1">
      <alignment horizont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3" xfId="0" applyNumberFormat="1" applyFont="1" applyFill="1" applyBorder="1" applyAlignment="1">
      <alignment horizontal="center" vertical="center" wrapText="1"/>
    </xf>
    <xf numFmtId="0" fontId="0" fillId="24" borderId="33" xfId="0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="75" zoomScaleNormal="75" zoomScalePageLayoutView="0" workbookViewId="0" topLeftCell="A73">
      <selection activeCell="H108" sqref="H108"/>
    </sheetView>
  </sheetViews>
  <sheetFormatPr defaultColWidth="9.00390625" defaultRowHeight="12.75"/>
  <cols>
    <col min="1" max="1" width="72.75390625" style="3" customWidth="1"/>
    <col min="2" max="2" width="19.125" style="3" customWidth="1"/>
    <col min="3" max="3" width="13.875" style="3" hidden="1" customWidth="1"/>
    <col min="4" max="4" width="14.875" style="3" customWidth="1"/>
    <col min="5" max="5" width="13.875" style="3" hidden="1" customWidth="1"/>
    <col min="6" max="6" width="20.875" style="3" hidden="1" customWidth="1"/>
    <col min="7" max="7" width="13.875" style="3" customWidth="1"/>
    <col min="8" max="8" width="20.875" style="3" customWidth="1"/>
    <col min="9" max="9" width="15.375" style="3" customWidth="1"/>
    <col min="10" max="10" width="15.375" style="3" hidden="1" customWidth="1"/>
    <col min="11" max="11" width="15.375" style="4" hidden="1" customWidth="1"/>
    <col min="12" max="14" width="15.375" style="3" customWidth="1"/>
    <col min="15" max="16384" width="9.125" style="3" customWidth="1"/>
  </cols>
  <sheetData>
    <row r="1" spans="1:8" ht="16.5" customHeight="1">
      <c r="A1" s="111" t="s">
        <v>0</v>
      </c>
      <c r="B1" s="112"/>
      <c r="C1" s="112"/>
      <c r="D1" s="112"/>
      <c r="E1" s="112"/>
      <c r="F1" s="112"/>
      <c r="G1" s="112"/>
      <c r="H1" s="112"/>
    </row>
    <row r="2" spans="2:8" ht="12.75" customHeight="1">
      <c r="B2" s="113" t="s">
        <v>1</v>
      </c>
      <c r="C2" s="113"/>
      <c r="D2" s="113"/>
      <c r="E2" s="113"/>
      <c r="F2" s="113"/>
      <c r="G2" s="112"/>
      <c r="H2" s="112"/>
    </row>
    <row r="3" spans="2:8" ht="14.25" customHeight="1">
      <c r="B3" s="113" t="s">
        <v>2</v>
      </c>
      <c r="C3" s="113"/>
      <c r="D3" s="113"/>
      <c r="E3" s="113"/>
      <c r="F3" s="113"/>
      <c r="G3" s="112"/>
      <c r="H3" s="112"/>
    </row>
    <row r="4" spans="2:8" ht="14.25" customHeight="1">
      <c r="B4" s="113" t="s">
        <v>38</v>
      </c>
      <c r="C4" s="113"/>
      <c r="D4" s="113"/>
      <c r="E4" s="113"/>
      <c r="F4" s="113"/>
      <c r="G4" s="112"/>
      <c r="H4" s="112"/>
    </row>
    <row r="5" spans="1:8" ht="21" customHeight="1">
      <c r="A5" s="7" t="s">
        <v>114</v>
      </c>
      <c r="B5" s="5"/>
      <c r="C5" s="5"/>
      <c r="D5" s="5"/>
      <c r="E5" s="5"/>
      <c r="F5" s="5"/>
      <c r="G5" s="6"/>
      <c r="H5" s="6"/>
    </row>
    <row r="6" spans="1:8" ht="14.25" customHeight="1" hidden="1">
      <c r="A6" s="114" t="s">
        <v>112</v>
      </c>
      <c r="B6" s="114"/>
      <c r="C6" s="114"/>
      <c r="D6" s="114"/>
      <c r="E6" s="114"/>
      <c r="F6" s="114"/>
      <c r="G6" s="114"/>
      <c r="H6" s="114"/>
    </row>
    <row r="7" spans="1:9" ht="35.25" customHeight="1">
      <c r="A7" s="115" t="s">
        <v>113</v>
      </c>
      <c r="B7" s="115"/>
      <c r="C7" s="115"/>
      <c r="D7" s="115"/>
      <c r="E7" s="115"/>
      <c r="F7" s="115"/>
      <c r="G7" s="115"/>
      <c r="H7" s="115"/>
      <c r="I7" s="8"/>
    </row>
    <row r="8" spans="1:11" s="9" customFormat="1" ht="22.5" customHeight="1">
      <c r="A8" s="116" t="s">
        <v>3</v>
      </c>
      <c r="B8" s="116"/>
      <c r="C8" s="116"/>
      <c r="D8" s="116"/>
      <c r="E8" s="117"/>
      <c r="F8" s="117"/>
      <c r="G8" s="117"/>
      <c r="H8" s="117"/>
      <c r="K8" s="10"/>
    </row>
    <row r="9" spans="1:8" s="11" customFormat="1" ht="18.75" customHeight="1">
      <c r="A9" s="116" t="s">
        <v>116</v>
      </c>
      <c r="B9" s="116"/>
      <c r="C9" s="116"/>
      <c r="D9" s="116"/>
      <c r="E9" s="117"/>
      <c r="F9" s="117"/>
      <c r="G9" s="117"/>
      <c r="H9" s="117"/>
    </row>
    <row r="10" spans="1:8" s="12" customFormat="1" ht="17.25" customHeight="1">
      <c r="A10" s="118" t="s">
        <v>76</v>
      </c>
      <c r="B10" s="118"/>
      <c r="C10" s="118"/>
      <c r="D10" s="118"/>
      <c r="E10" s="119"/>
      <c r="F10" s="119"/>
      <c r="G10" s="119"/>
      <c r="H10" s="119"/>
    </row>
    <row r="11" spans="1:8" s="11" customFormat="1" ht="30" customHeight="1" thickBot="1">
      <c r="A11" s="120" t="s">
        <v>100</v>
      </c>
      <c r="B11" s="120"/>
      <c r="C11" s="120"/>
      <c r="D11" s="120"/>
      <c r="E11" s="121"/>
      <c r="F11" s="121"/>
      <c r="G11" s="121"/>
      <c r="H11" s="121"/>
    </row>
    <row r="12" spans="1:11" s="17" customFormat="1" ht="139.5" customHeight="1" thickBot="1">
      <c r="A12" s="13" t="s">
        <v>4</v>
      </c>
      <c r="B12" s="14" t="s">
        <v>5</v>
      </c>
      <c r="C12" s="15" t="s">
        <v>6</v>
      </c>
      <c r="D12" s="15" t="s">
        <v>39</v>
      </c>
      <c r="E12" s="15" t="s">
        <v>6</v>
      </c>
      <c r="F12" s="16" t="s">
        <v>7</v>
      </c>
      <c r="G12" s="15" t="s">
        <v>6</v>
      </c>
      <c r="H12" s="16" t="s">
        <v>7</v>
      </c>
      <c r="K12" s="18"/>
    </row>
    <row r="13" spans="1:11" s="25" customFormat="1" ht="12.75">
      <c r="A13" s="19">
        <v>1</v>
      </c>
      <c r="B13" s="20">
        <v>2</v>
      </c>
      <c r="C13" s="20">
        <v>3</v>
      </c>
      <c r="D13" s="21"/>
      <c r="E13" s="20">
        <v>3</v>
      </c>
      <c r="F13" s="22">
        <v>4</v>
      </c>
      <c r="G13" s="23">
        <v>3</v>
      </c>
      <c r="H13" s="24">
        <v>4</v>
      </c>
      <c r="K13" s="26"/>
    </row>
    <row r="14" spans="1:11" s="25" customFormat="1" ht="49.5" customHeight="1">
      <c r="A14" s="122" t="s">
        <v>8</v>
      </c>
      <c r="B14" s="123"/>
      <c r="C14" s="123"/>
      <c r="D14" s="123"/>
      <c r="E14" s="123"/>
      <c r="F14" s="123"/>
      <c r="G14" s="124"/>
      <c r="H14" s="125"/>
      <c r="K14" s="26"/>
    </row>
    <row r="15" spans="1:11" s="17" customFormat="1" ht="15">
      <c r="A15" s="27" t="s">
        <v>9</v>
      </c>
      <c r="B15" s="28" t="s">
        <v>10</v>
      </c>
      <c r="C15" s="29">
        <f>F15*12</f>
        <v>0</v>
      </c>
      <c r="D15" s="30">
        <f>G15*I15</f>
        <v>85349.376</v>
      </c>
      <c r="E15" s="29">
        <f>H15*12</f>
        <v>26.880000000000003</v>
      </c>
      <c r="F15" s="31"/>
      <c r="G15" s="29">
        <f>H15*12</f>
        <v>26.880000000000003</v>
      </c>
      <c r="H15" s="29">
        <v>2.24</v>
      </c>
      <c r="I15" s="17">
        <v>3175.2</v>
      </c>
      <c r="J15" s="17">
        <v>1.07</v>
      </c>
      <c r="K15" s="18">
        <v>2.2363</v>
      </c>
    </row>
    <row r="16" spans="1:11" s="17" customFormat="1" ht="25.5" customHeight="1">
      <c r="A16" s="32" t="s">
        <v>91</v>
      </c>
      <c r="B16" s="33" t="s">
        <v>92</v>
      </c>
      <c r="C16" s="29"/>
      <c r="D16" s="30"/>
      <c r="E16" s="29"/>
      <c r="F16" s="31"/>
      <c r="G16" s="29"/>
      <c r="H16" s="29"/>
      <c r="K16" s="18"/>
    </row>
    <row r="17" spans="1:11" s="17" customFormat="1" ht="15">
      <c r="A17" s="32" t="s">
        <v>93</v>
      </c>
      <c r="B17" s="33" t="s">
        <v>92</v>
      </c>
      <c r="C17" s="29"/>
      <c r="D17" s="30"/>
      <c r="E17" s="29"/>
      <c r="F17" s="31"/>
      <c r="G17" s="29"/>
      <c r="H17" s="29"/>
      <c r="K17" s="18"/>
    </row>
    <row r="18" spans="1:11" s="17" customFormat="1" ht="15">
      <c r="A18" s="32" t="s">
        <v>94</v>
      </c>
      <c r="B18" s="33" t="s">
        <v>95</v>
      </c>
      <c r="C18" s="29"/>
      <c r="D18" s="30"/>
      <c r="E18" s="29"/>
      <c r="F18" s="31"/>
      <c r="G18" s="29"/>
      <c r="H18" s="29"/>
      <c r="K18" s="18"/>
    </row>
    <row r="19" spans="1:11" s="17" customFormat="1" ht="15">
      <c r="A19" s="32" t="s">
        <v>96</v>
      </c>
      <c r="B19" s="33" t="s">
        <v>92</v>
      </c>
      <c r="C19" s="29"/>
      <c r="D19" s="30"/>
      <c r="E19" s="29"/>
      <c r="F19" s="31"/>
      <c r="G19" s="29"/>
      <c r="H19" s="29"/>
      <c r="K19" s="18"/>
    </row>
    <row r="20" spans="1:11" s="17" customFormat="1" ht="30">
      <c r="A20" s="27" t="s">
        <v>11</v>
      </c>
      <c r="B20" s="34"/>
      <c r="C20" s="29">
        <f>F20*12</f>
        <v>0</v>
      </c>
      <c r="D20" s="30">
        <f>G20*I20</f>
        <v>57534.624</v>
      </c>
      <c r="E20" s="29">
        <f>H20*12</f>
        <v>18.12</v>
      </c>
      <c r="F20" s="31"/>
      <c r="G20" s="29">
        <f>H20*12</f>
        <v>18.12</v>
      </c>
      <c r="H20" s="29">
        <v>1.51</v>
      </c>
      <c r="I20" s="17">
        <v>3175.2</v>
      </c>
      <c r="J20" s="17">
        <v>1.07</v>
      </c>
      <c r="K20" s="18">
        <v>1.5087</v>
      </c>
    </row>
    <row r="21" spans="1:11" s="17" customFormat="1" ht="15">
      <c r="A21" s="32" t="s">
        <v>78</v>
      </c>
      <c r="B21" s="33" t="s">
        <v>12</v>
      </c>
      <c r="C21" s="29"/>
      <c r="D21" s="30"/>
      <c r="E21" s="29"/>
      <c r="F21" s="31"/>
      <c r="G21" s="29"/>
      <c r="H21" s="29"/>
      <c r="I21" s="17">
        <v>3175.2</v>
      </c>
      <c r="K21" s="18"/>
    </row>
    <row r="22" spans="1:11" s="17" customFormat="1" ht="15">
      <c r="A22" s="32" t="s">
        <v>79</v>
      </c>
      <c r="B22" s="33" t="s">
        <v>12</v>
      </c>
      <c r="C22" s="29"/>
      <c r="D22" s="30"/>
      <c r="E22" s="29"/>
      <c r="F22" s="31"/>
      <c r="G22" s="29"/>
      <c r="H22" s="29"/>
      <c r="I22" s="17">
        <v>3175.2</v>
      </c>
      <c r="K22" s="18"/>
    </row>
    <row r="23" spans="1:11" s="17" customFormat="1" ht="15">
      <c r="A23" s="32" t="s">
        <v>80</v>
      </c>
      <c r="B23" s="33" t="s">
        <v>12</v>
      </c>
      <c r="C23" s="29"/>
      <c r="D23" s="30"/>
      <c r="E23" s="29"/>
      <c r="F23" s="31"/>
      <c r="G23" s="29"/>
      <c r="H23" s="29"/>
      <c r="I23" s="17">
        <v>3175.2</v>
      </c>
      <c r="K23" s="18"/>
    </row>
    <row r="24" spans="1:11" s="17" customFormat="1" ht="25.5">
      <c r="A24" s="32" t="s">
        <v>81</v>
      </c>
      <c r="B24" s="33" t="s">
        <v>13</v>
      </c>
      <c r="C24" s="29"/>
      <c r="D24" s="30"/>
      <c r="E24" s="29"/>
      <c r="F24" s="31"/>
      <c r="G24" s="29"/>
      <c r="H24" s="29"/>
      <c r="I24" s="17">
        <v>3175.2</v>
      </c>
      <c r="K24" s="18"/>
    </row>
    <row r="25" spans="1:11" s="17" customFormat="1" ht="15">
      <c r="A25" s="32" t="s">
        <v>97</v>
      </c>
      <c r="B25" s="33" t="s">
        <v>12</v>
      </c>
      <c r="C25" s="29"/>
      <c r="D25" s="30"/>
      <c r="E25" s="29"/>
      <c r="F25" s="31"/>
      <c r="G25" s="29"/>
      <c r="H25" s="29"/>
      <c r="I25" s="17">
        <v>3175.2</v>
      </c>
      <c r="K25" s="18"/>
    </row>
    <row r="26" spans="1:11" s="17" customFormat="1" ht="15">
      <c r="A26" s="32" t="s">
        <v>98</v>
      </c>
      <c r="B26" s="33" t="s">
        <v>12</v>
      </c>
      <c r="C26" s="29"/>
      <c r="D26" s="30"/>
      <c r="E26" s="29"/>
      <c r="F26" s="31"/>
      <c r="G26" s="29"/>
      <c r="H26" s="29"/>
      <c r="K26" s="18"/>
    </row>
    <row r="27" spans="1:11" s="17" customFormat="1" ht="25.5">
      <c r="A27" s="32" t="s">
        <v>99</v>
      </c>
      <c r="B27" s="33" t="s">
        <v>82</v>
      </c>
      <c r="C27" s="29"/>
      <c r="D27" s="30"/>
      <c r="E27" s="29"/>
      <c r="F27" s="31"/>
      <c r="G27" s="29"/>
      <c r="H27" s="29"/>
      <c r="I27" s="17">
        <v>3175.2</v>
      </c>
      <c r="K27" s="18"/>
    </row>
    <row r="28" spans="1:11" s="37" customFormat="1" ht="15">
      <c r="A28" s="35" t="s">
        <v>14</v>
      </c>
      <c r="B28" s="28" t="s">
        <v>15</v>
      </c>
      <c r="C28" s="29">
        <f>F28*12</f>
        <v>0</v>
      </c>
      <c r="D28" s="30">
        <f aca="true" t="shared" si="0" ref="D28:D39">G28*I28</f>
        <v>22861.439999999995</v>
      </c>
      <c r="E28" s="29">
        <f>H28*12</f>
        <v>7.199999999999999</v>
      </c>
      <c r="F28" s="36"/>
      <c r="G28" s="29">
        <f aca="true" t="shared" si="1" ref="G28:G39">H28*12</f>
        <v>7.199999999999999</v>
      </c>
      <c r="H28" s="29">
        <v>0.6</v>
      </c>
      <c r="I28" s="17">
        <v>3175.2</v>
      </c>
      <c r="J28" s="17">
        <v>1.07</v>
      </c>
      <c r="K28" s="18">
        <v>0.5992000000000001</v>
      </c>
    </row>
    <row r="29" spans="1:11" s="17" customFormat="1" ht="15">
      <c r="A29" s="35" t="s">
        <v>16</v>
      </c>
      <c r="B29" s="28" t="s">
        <v>17</v>
      </c>
      <c r="C29" s="29">
        <f>F29*12</f>
        <v>0</v>
      </c>
      <c r="D29" s="30">
        <f t="shared" si="0"/>
        <v>73918.656</v>
      </c>
      <c r="E29" s="29">
        <f>H29*12</f>
        <v>23.28</v>
      </c>
      <c r="F29" s="36"/>
      <c r="G29" s="29">
        <f t="shared" si="1"/>
        <v>23.28</v>
      </c>
      <c r="H29" s="29">
        <v>1.94</v>
      </c>
      <c r="I29" s="17">
        <v>3175.2</v>
      </c>
      <c r="J29" s="17">
        <v>1.07</v>
      </c>
      <c r="K29" s="18">
        <v>1.9367</v>
      </c>
    </row>
    <row r="30" spans="1:11" s="25" customFormat="1" ht="30">
      <c r="A30" s="35" t="s">
        <v>53</v>
      </c>
      <c r="B30" s="28" t="s">
        <v>10</v>
      </c>
      <c r="C30" s="38"/>
      <c r="D30" s="30">
        <f t="shared" si="0"/>
        <v>1524.0959999999998</v>
      </c>
      <c r="E30" s="38"/>
      <c r="F30" s="36"/>
      <c r="G30" s="29">
        <f t="shared" si="1"/>
        <v>0.48</v>
      </c>
      <c r="H30" s="29">
        <v>0.04</v>
      </c>
      <c r="I30" s="17">
        <v>3175.2</v>
      </c>
      <c r="J30" s="17">
        <v>1.07</v>
      </c>
      <c r="K30" s="18">
        <v>0.042800000000000005</v>
      </c>
    </row>
    <row r="31" spans="1:11" s="25" customFormat="1" ht="27.75" customHeight="1">
      <c r="A31" s="35" t="s">
        <v>75</v>
      </c>
      <c r="B31" s="28" t="s">
        <v>10</v>
      </c>
      <c r="C31" s="38"/>
      <c r="D31" s="30">
        <f t="shared" si="0"/>
        <v>3429.216</v>
      </c>
      <c r="E31" s="38"/>
      <c r="F31" s="36"/>
      <c r="G31" s="29">
        <f t="shared" si="1"/>
        <v>1.08</v>
      </c>
      <c r="H31" s="29">
        <v>0.09</v>
      </c>
      <c r="I31" s="17">
        <v>3175.2</v>
      </c>
      <c r="J31" s="17">
        <v>1.07</v>
      </c>
      <c r="K31" s="18">
        <v>0.08560000000000001</v>
      </c>
    </row>
    <row r="32" spans="1:11" s="25" customFormat="1" ht="15">
      <c r="A32" s="35" t="s">
        <v>54</v>
      </c>
      <c r="B32" s="28" t="s">
        <v>10</v>
      </c>
      <c r="C32" s="38"/>
      <c r="D32" s="30">
        <f t="shared" si="0"/>
        <v>10287.648</v>
      </c>
      <c r="E32" s="38"/>
      <c r="F32" s="36"/>
      <c r="G32" s="29">
        <f t="shared" si="1"/>
        <v>3.24</v>
      </c>
      <c r="H32" s="29">
        <v>0.27</v>
      </c>
      <c r="I32" s="17">
        <v>3175.2</v>
      </c>
      <c r="J32" s="17">
        <v>1.07</v>
      </c>
      <c r="K32" s="18">
        <v>0.2675</v>
      </c>
    </row>
    <row r="33" spans="1:11" s="25" customFormat="1" ht="30" hidden="1">
      <c r="A33" s="35" t="s">
        <v>55</v>
      </c>
      <c r="B33" s="28" t="s">
        <v>13</v>
      </c>
      <c r="C33" s="38"/>
      <c r="D33" s="30">
        <f t="shared" si="0"/>
        <v>0</v>
      </c>
      <c r="E33" s="38"/>
      <c r="F33" s="36"/>
      <c r="G33" s="29">
        <f t="shared" si="1"/>
        <v>0</v>
      </c>
      <c r="H33" s="29">
        <v>0</v>
      </c>
      <c r="I33" s="17">
        <v>3175.2</v>
      </c>
      <c r="J33" s="17">
        <v>1.07</v>
      </c>
      <c r="K33" s="18">
        <v>0</v>
      </c>
    </row>
    <row r="34" spans="1:11" s="25" customFormat="1" ht="30" hidden="1">
      <c r="A34" s="35" t="s">
        <v>56</v>
      </c>
      <c r="B34" s="28" t="s">
        <v>13</v>
      </c>
      <c r="C34" s="38"/>
      <c r="D34" s="30">
        <f t="shared" si="0"/>
        <v>0</v>
      </c>
      <c r="E34" s="38"/>
      <c r="F34" s="36"/>
      <c r="G34" s="29">
        <f t="shared" si="1"/>
        <v>0</v>
      </c>
      <c r="H34" s="29">
        <v>0</v>
      </c>
      <c r="I34" s="17">
        <v>3175.2</v>
      </c>
      <c r="J34" s="17">
        <v>1.07</v>
      </c>
      <c r="K34" s="18">
        <v>0</v>
      </c>
    </row>
    <row r="35" spans="1:11" s="25" customFormat="1" ht="30" hidden="1">
      <c r="A35" s="35" t="s">
        <v>57</v>
      </c>
      <c r="B35" s="28" t="s">
        <v>13</v>
      </c>
      <c r="C35" s="38"/>
      <c r="D35" s="30">
        <f t="shared" si="0"/>
        <v>0</v>
      </c>
      <c r="E35" s="38"/>
      <c r="F35" s="36"/>
      <c r="G35" s="29">
        <f t="shared" si="1"/>
        <v>0</v>
      </c>
      <c r="H35" s="29">
        <v>0</v>
      </c>
      <c r="I35" s="17">
        <v>3175.2</v>
      </c>
      <c r="J35" s="17">
        <v>1.07</v>
      </c>
      <c r="K35" s="18">
        <v>0</v>
      </c>
    </row>
    <row r="36" spans="1:11" s="25" customFormat="1" ht="30">
      <c r="A36" s="35" t="s">
        <v>24</v>
      </c>
      <c r="B36" s="28"/>
      <c r="C36" s="38">
        <f>F36*12</f>
        <v>0</v>
      </c>
      <c r="D36" s="30">
        <f t="shared" si="0"/>
        <v>5334.336</v>
      </c>
      <c r="E36" s="38">
        <f>H36*12</f>
        <v>1.6800000000000002</v>
      </c>
      <c r="F36" s="36"/>
      <c r="G36" s="29">
        <f t="shared" si="1"/>
        <v>1.6800000000000002</v>
      </c>
      <c r="H36" s="29">
        <v>0.14</v>
      </c>
      <c r="I36" s="17">
        <v>3175.2</v>
      </c>
      <c r="J36" s="17">
        <v>1.07</v>
      </c>
      <c r="K36" s="18">
        <v>0.1391</v>
      </c>
    </row>
    <row r="37" spans="1:11" s="17" customFormat="1" ht="15">
      <c r="A37" s="35" t="s">
        <v>26</v>
      </c>
      <c r="B37" s="28" t="s">
        <v>27</v>
      </c>
      <c r="C37" s="38">
        <f>F37*12</f>
        <v>0</v>
      </c>
      <c r="D37" s="30">
        <f t="shared" si="0"/>
        <v>1143.072</v>
      </c>
      <c r="E37" s="38">
        <f>H37*12</f>
        <v>0.36</v>
      </c>
      <c r="F37" s="36"/>
      <c r="G37" s="29">
        <f t="shared" si="1"/>
        <v>0.36</v>
      </c>
      <c r="H37" s="29">
        <v>0.03</v>
      </c>
      <c r="I37" s="17">
        <v>3175.2</v>
      </c>
      <c r="J37" s="17">
        <v>1.07</v>
      </c>
      <c r="K37" s="18">
        <v>0.032100000000000004</v>
      </c>
    </row>
    <row r="38" spans="1:11" s="17" customFormat="1" ht="15">
      <c r="A38" s="35" t="s">
        <v>28</v>
      </c>
      <c r="B38" s="39" t="s">
        <v>29</v>
      </c>
      <c r="C38" s="40">
        <f>F38*12</f>
        <v>0</v>
      </c>
      <c r="D38" s="30">
        <f t="shared" si="0"/>
        <v>762.0479999999999</v>
      </c>
      <c r="E38" s="40">
        <f>H38*12</f>
        <v>0.24</v>
      </c>
      <c r="F38" s="41"/>
      <c r="G38" s="29">
        <f t="shared" si="1"/>
        <v>0.24</v>
      </c>
      <c r="H38" s="29">
        <v>0.02</v>
      </c>
      <c r="I38" s="17">
        <v>3175.2</v>
      </c>
      <c r="J38" s="17">
        <v>1.07</v>
      </c>
      <c r="K38" s="18">
        <v>0.021400000000000002</v>
      </c>
    </row>
    <row r="39" spans="1:11" s="37" customFormat="1" ht="30">
      <c r="A39" s="35" t="s">
        <v>25</v>
      </c>
      <c r="B39" s="28" t="s">
        <v>89</v>
      </c>
      <c r="C39" s="38">
        <f>F39*12</f>
        <v>0</v>
      </c>
      <c r="D39" s="30">
        <f t="shared" si="0"/>
        <v>1143.072</v>
      </c>
      <c r="E39" s="38">
        <f>H39*12</f>
        <v>0.36</v>
      </c>
      <c r="F39" s="36"/>
      <c r="G39" s="29">
        <f t="shared" si="1"/>
        <v>0.36</v>
      </c>
      <c r="H39" s="29">
        <v>0.03</v>
      </c>
      <c r="I39" s="17">
        <v>3175.2</v>
      </c>
      <c r="J39" s="17">
        <v>1.07</v>
      </c>
      <c r="K39" s="18">
        <v>0.032100000000000004</v>
      </c>
    </row>
    <row r="40" spans="1:11" s="37" customFormat="1" ht="15">
      <c r="A40" s="35" t="s">
        <v>40</v>
      </c>
      <c r="B40" s="28"/>
      <c r="C40" s="29"/>
      <c r="D40" s="29">
        <f>SUM(D41:D55)</f>
        <v>18044.949999999997</v>
      </c>
      <c r="E40" s="29"/>
      <c r="F40" s="36"/>
      <c r="G40" s="29">
        <f>SUM(G41:G55)</f>
        <v>5.64</v>
      </c>
      <c r="H40" s="29">
        <f>SUM(H41:H55)</f>
        <v>0.47000000000000003</v>
      </c>
      <c r="I40" s="17">
        <v>3175.2</v>
      </c>
      <c r="J40" s="17">
        <v>1.07</v>
      </c>
      <c r="K40" s="18">
        <v>0.48294308914924006</v>
      </c>
    </row>
    <row r="41" spans="1:11" s="25" customFormat="1" ht="15" hidden="1">
      <c r="A41" s="42" t="s">
        <v>66</v>
      </c>
      <c r="B41" s="43" t="s">
        <v>18</v>
      </c>
      <c r="C41" s="44"/>
      <c r="D41" s="45">
        <f aca="true" t="shared" si="2" ref="D41:D54">G41*I41</f>
        <v>0</v>
      </c>
      <c r="E41" s="44"/>
      <c r="F41" s="46"/>
      <c r="G41" s="44">
        <f aca="true" t="shared" si="3" ref="G41:G55">H41*12</f>
        <v>0</v>
      </c>
      <c r="H41" s="44"/>
      <c r="I41" s="17">
        <v>3175.2</v>
      </c>
      <c r="J41" s="17">
        <v>1.07</v>
      </c>
      <c r="K41" s="18">
        <v>0.010700000000000001</v>
      </c>
    </row>
    <row r="42" spans="1:11" s="25" customFormat="1" ht="15">
      <c r="A42" s="42" t="s">
        <v>51</v>
      </c>
      <c r="B42" s="43" t="s">
        <v>18</v>
      </c>
      <c r="C42" s="44"/>
      <c r="D42" s="45">
        <f t="shared" si="2"/>
        <v>381.02399999999994</v>
      </c>
      <c r="E42" s="44"/>
      <c r="F42" s="46"/>
      <c r="G42" s="44">
        <f t="shared" si="3"/>
        <v>0.12</v>
      </c>
      <c r="H42" s="44">
        <v>0.01</v>
      </c>
      <c r="I42" s="17">
        <v>3175.2</v>
      </c>
      <c r="J42" s="17">
        <v>1.07</v>
      </c>
      <c r="K42" s="18">
        <v>0.010700000000000001</v>
      </c>
    </row>
    <row r="43" spans="1:11" s="25" customFormat="1" ht="15">
      <c r="A43" s="42" t="s">
        <v>19</v>
      </c>
      <c r="B43" s="43" t="s">
        <v>23</v>
      </c>
      <c r="C43" s="44">
        <f>F43*12</f>
        <v>0</v>
      </c>
      <c r="D43" s="45">
        <f t="shared" si="2"/>
        <v>381.02399999999994</v>
      </c>
      <c r="E43" s="44">
        <f>H43*12</f>
        <v>0.12</v>
      </c>
      <c r="F43" s="46"/>
      <c r="G43" s="44">
        <f t="shared" si="3"/>
        <v>0.12</v>
      </c>
      <c r="H43" s="44">
        <v>0.01</v>
      </c>
      <c r="I43" s="17">
        <v>3175.2</v>
      </c>
      <c r="J43" s="17">
        <v>1.07</v>
      </c>
      <c r="K43" s="18">
        <v>0.010700000000000001</v>
      </c>
    </row>
    <row r="44" spans="1:11" s="25" customFormat="1" ht="15">
      <c r="A44" s="42" t="s">
        <v>90</v>
      </c>
      <c r="B44" s="43" t="s">
        <v>18</v>
      </c>
      <c r="C44" s="44">
        <f>F44*12</f>
        <v>0</v>
      </c>
      <c r="D44" s="45">
        <f t="shared" si="2"/>
        <v>2286.144</v>
      </c>
      <c r="E44" s="44">
        <f>H44*12</f>
        <v>0.72</v>
      </c>
      <c r="F44" s="46"/>
      <c r="G44" s="44">
        <f t="shared" si="3"/>
        <v>0.72</v>
      </c>
      <c r="H44" s="44">
        <v>0.06</v>
      </c>
      <c r="I44" s="17">
        <v>3175.2</v>
      </c>
      <c r="J44" s="17">
        <v>1.07</v>
      </c>
      <c r="K44" s="18">
        <v>0.06420000000000001</v>
      </c>
    </row>
    <row r="45" spans="1:11" s="25" customFormat="1" ht="15">
      <c r="A45" s="42" t="s">
        <v>65</v>
      </c>
      <c r="B45" s="43" t="s">
        <v>18</v>
      </c>
      <c r="C45" s="44">
        <f>F45*12</f>
        <v>0</v>
      </c>
      <c r="D45" s="45">
        <f t="shared" si="2"/>
        <v>762.0479999999999</v>
      </c>
      <c r="E45" s="44">
        <f>H45*12</f>
        <v>0.24</v>
      </c>
      <c r="F45" s="46"/>
      <c r="G45" s="44">
        <f t="shared" si="3"/>
        <v>0.24</v>
      </c>
      <c r="H45" s="44">
        <v>0.02</v>
      </c>
      <c r="I45" s="17">
        <v>3175.2</v>
      </c>
      <c r="J45" s="17">
        <v>1.07</v>
      </c>
      <c r="K45" s="18">
        <v>0.021400000000000002</v>
      </c>
    </row>
    <row r="46" spans="1:11" s="25" customFormat="1" ht="15">
      <c r="A46" s="42" t="s">
        <v>20</v>
      </c>
      <c r="B46" s="43" t="s">
        <v>18</v>
      </c>
      <c r="C46" s="44">
        <f>F46*12</f>
        <v>0</v>
      </c>
      <c r="D46" s="45">
        <f t="shared" si="2"/>
        <v>3048.1919999999996</v>
      </c>
      <c r="E46" s="44">
        <f>H46*12</f>
        <v>0.96</v>
      </c>
      <c r="F46" s="46"/>
      <c r="G46" s="44">
        <f t="shared" si="3"/>
        <v>0.96</v>
      </c>
      <c r="H46" s="44">
        <v>0.08</v>
      </c>
      <c r="I46" s="17">
        <v>3175.2</v>
      </c>
      <c r="J46" s="17">
        <v>1.07</v>
      </c>
      <c r="K46" s="18">
        <v>0.08560000000000001</v>
      </c>
    </row>
    <row r="47" spans="1:11" s="25" customFormat="1" ht="15">
      <c r="A47" s="42" t="s">
        <v>21</v>
      </c>
      <c r="B47" s="43" t="s">
        <v>18</v>
      </c>
      <c r="C47" s="44">
        <f>F47*12</f>
        <v>0</v>
      </c>
      <c r="D47" s="45">
        <f t="shared" si="2"/>
        <v>762.0479999999999</v>
      </c>
      <c r="E47" s="44">
        <f>H47*12</f>
        <v>0.24</v>
      </c>
      <c r="F47" s="46"/>
      <c r="G47" s="44">
        <f t="shared" si="3"/>
        <v>0.24</v>
      </c>
      <c r="H47" s="44">
        <v>0.02</v>
      </c>
      <c r="I47" s="17">
        <v>3175.2</v>
      </c>
      <c r="J47" s="17">
        <v>1.07</v>
      </c>
      <c r="K47" s="18">
        <v>0.021400000000000002</v>
      </c>
    </row>
    <row r="48" spans="1:11" s="25" customFormat="1" ht="15">
      <c r="A48" s="42" t="s">
        <v>59</v>
      </c>
      <c r="B48" s="43" t="s">
        <v>18</v>
      </c>
      <c r="C48" s="44"/>
      <c r="D48" s="45">
        <f t="shared" si="2"/>
        <v>381.02399999999994</v>
      </c>
      <c r="E48" s="44"/>
      <c r="F48" s="46"/>
      <c r="G48" s="44">
        <f t="shared" si="3"/>
        <v>0.12</v>
      </c>
      <c r="H48" s="44">
        <v>0.01</v>
      </c>
      <c r="I48" s="17">
        <v>3175.2</v>
      </c>
      <c r="J48" s="17">
        <v>1.07</v>
      </c>
      <c r="K48" s="18">
        <v>0.010700000000000001</v>
      </c>
    </row>
    <row r="49" spans="1:11" s="25" customFormat="1" ht="15">
      <c r="A49" s="42" t="s">
        <v>60</v>
      </c>
      <c r="B49" s="43" t="s">
        <v>23</v>
      </c>
      <c r="C49" s="44"/>
      <c r="D49" s="45">
        <f t="shared" si="2"/>
        <v>1524.0959999999998</v>
      </c>
      <c r="E49" s="44"/>
      <c r="F49" s="46"/>
      <c r="G49" s="44">
        <f t="shared" si="3"/>
        <v>0.48</v>
      </c>
      <c r="H49" s="44">
        <v>0.04</v>
      </c>
      <c r="I49" s="17">
        <v>3175.2</v>
      </c>
      <c r="J49" s="17">
        <v>1.07</v>
      </c>
      <c r="K49" s="18">
        <v>0.032100000000000004</v>
      </c>
    </row>
    <row r="50" spans="1:11" s="25" customFormat="1" ht="25.5">
      <c r="A50" s="42" t="s">
        <v>22</v>
      </c>
      <c r="B50" s="43" t="s">
        <v>18</v>
      </c>
      <c r="C50" s="44">
        <f>F50*12</f>
        <v>0</v>
      </c>
      <c r="D50" s="45">
        <f t="shared" si="2"/>
        <v>3048.1919999999996</v>
      </c>
      <c r="E50" s="44">
        <f>H50*12</f>
        <v>0.96</v>
      </c>
      <c r="F50" s="46"/>
      <c r="G50" s="44">
        <f t="shared" si="3"/>
        <v>0.96</v>
      </c>
      <c r="H50" s="44">
        <v>0.08</v>
      </c>
      <c r="I50" s="17">
        <v>3175.2</v>
      </c>
      <c r="J50" s="17">
        <v>1.07</v>
      </c>
      <c r="K50" s="18">
        <v>0.07490000000000001</v>
      </c>
    </row>
    <row r="51" spans="1:11" s="25" customFormat="1" ht="15">
      <c r="A51" s="42" t="s">
        <v>41</v>
      </c>
      <c r="B51" s="43" t="s">
        <v>18</v>
      </c>
      <c r="C51" s="44"/>
      <c r="D51" s="45">
        <f t="shared" si="2"/>
        <v>381.02399999999994</v>
      </c>
      <c r="E51" s="44"/>
      <c r="F51" s="46"/>
      <c r="G51" s="44">
        <f t="shared" si="3"/>
        <v>0.12</v>
      </c>
      <c r="H51" s="44">
        <v>0.01</v>
      </c>
      <c r="I51" s="17">
        <v>3175.2</v>
      </c>
      <c r="J51" s="17">
        <v>1.07</v>
      </c>
      <c r="K51" s="18">
        <v>0.010700000000000001</v>
      </c>
    </row>
    <row r="52" spans="1:11" s="25" customFormat="1" ht="15" hidden="1">
      <c r="A52" s="42" t="s">
        <v>67</v>
      </c>
      <c r="B52" s="43" t="s">
        <v>18</v>
      </c>
      <c r="C52" s="47"/>
      <c r="D52" s="45">
        <f t="shared" si="2"/>
        <v>0</v>
      </c>
      <c r="E52" s="47"/>
      <c r="F52" s="46"/>
      <c r="G52" s="44">
        <f t="shared" si="3"/>
        <v>0</v>
      </c>
      <c r="H52" s="44"/>
      <c r="I52" s="17">
        <v>3175.2</v>
      </c>
      <c r="J52" s="17">
        <v>1.07</v>
      </c>
      <c r="K52" s="18">
        <v>0.021400000000000002</v>
      </c>
    </row>
    <row r="53" spans="1:11" s="25" customFormat="1" ht="15">
      <c r="A53" s="42" t="s">
        <v>64</v>
      </c>
      <c r="B53" s="43" t="s">
        <v>18</v>
      </c>
      <c r="C53" s="47">
        <f>F53*12</f>
        <v>0</v>
      </c>
      <c r="D53" s="45">
        <f t="shared" si="2"/>
        <v>2286.144</v>
      </c>
      <c r="E53" s="47">
        <f>H53*12</f>
        <v>0.72</v>
      </c>
      <c r="F53" s="46"/>
      <c r="G53" s="44">
        <f t="shared" si="3"/>
        <v>0.72</v>
      </c>
      <c r="H53" s="44">
        <v>0.06</v>
      </c>
      <c r="I53" s="17">
        <v>3175.2</v>
      </c>
      <c r="J53" s="17">
        <v>1.07</v>
      </c>
      <c r="K53" s="18">
        <v>0.06420000000000001</v>
      </c>
    </row>
    <row r="54" spans="1:11" s="25" customFormat="1" ht="15" hidden="1">
      <c r="A54" s="42" t="s">
        <v>42</v>
      </c>
      <c r="B54" s="43" t="s">
        <v>18</v>
      </c>
      <c r="C54" s="44"/>
      <c r="D54" s="45">
        <f t="shared" si="2"/>
        <v>0</v>
      </c>
      <c r="E54" s="44"/>
      <c r="F54" s="46"/>
      <c r="G54" s="44">
        <f t="shared" si="3"/>
        <v>0</v>
      </c>
      <c r="H54" s="44"/>
      <c r="I54" s="17">
        <v>3175.2</v>
      </c>
      <c r="J54" s="17">
        <v>1.07</v>
      </c>
      <c r="K54" s="18">
        <v>0.010700000000000001</v>
      </c>
    </row>
    <row r="55" spans="1:11" s="52" customFormat="1" ht="15">
      <c r="A55" s="42" t="s">
        <v>72</v>
      </c>
      <c r="B55" s="48" t="s">
        <v>18</v>
      </c>
      <c r="C55" s="49"/>
      <c r="D55" s="50">
        <v>2803.99</v>
      </c>
      <c r="E55" s="49"/>
      <c r="F55" s="51"/>
      <c r="G55" s="49">
        <f t="shared" si="3"/>
        <v>0.8400000000000001</v>
      </c>
      <c r="H55" s="49">
        <v>0.07</v>
      </c>
      <c r="I55" s="17">
        <v>3175.2</v>
      </c>
      <c r="J55" s="17">
        <v>1.07</v>
      </c>
      <c r="K55" s="18">
        <v>0.033543089149239945</v>
      </c>
    </row>
    <row r="56" spans="1:11" s="37" customFormat="1" ht="15" hidden="1">
      <c r="A56" s="35"/>
      <c r="B56" s="28"/>
      <c r="C56" s="29"/>
      <c r="D56" s="29"/>
      <c r="E56" s="29"/>
      <c r="F56" s="36"/>
      <c r="G56" s="29"/>
      <c r="H56" s="29"/>
      <c r="I56" s="17"/>
      <c r="J56" s="17"/>
      <c r="K56" s="18"/>
    </row>
    <row r="57" spans="1:11" s="25" customFormat="1" ht="15" hidden="1">
      <c r="A57" s="42"/>
      <c r="B57" s="43"/>
      <c r="C57" s="44"/>
      <c r="D57" s="45"/>
      <c r="E57" s="44"/>
      <c r="F57" s="46"/>
      <c r="G57" s="44"/>
      <c r="H57" s="44"/>
      <c r="I57" s="17"/>
      <c r="J57" s="17"/>
      <c r="K57" s="18"/>
    </row>
    <row r="58" spans="1:11" s="25" customFormat="1" ht="15" hidden="1">
      <c r="A58" s="42"/>
      <c r="B58" s="43"/>
      <c r="C58" s="44"/>
      <c r="D58" s="45"/>
      <c r="E58" s="44"/>
      <c r="F58" s="46"/>
      <c r="G58" s="44"/>
      <c r="H58" s="44"/>
      <c r="I58" s="17"/>
      <c r="J58" s="17"/>
      <c r="K58" s="18"/>
    </row>
    <row r="59" spans="1:11" s="25" customFormat="1" ht="15" hidden="1">
      <c r="A59" s="42"/>
      <c r="B59" s="43"/>
      <c r="C59" s="44"/>
      <c r="D59" s="45"/>
      <c r="E59" s="44"/>
      <c r="F59" s="46"/>
      <c r="G59" s="44"/>
      <c r="H59" s="44"/>
      <c r="I59" s="17"/>
      <c r="J59" s="17"/>
      <c r="K59" s="18"/>
    </row>
    <row r="60" spans="1:11" s="25" customFormat="1" ht="15" hidden="1">
      <c r="A60" s="42"/>
      <c r="B60" s="43"/>
      <c r="C60" s="44"/>
      <c r="D60" s="45"/>
      <c r="E60" s="44"/>
      <c r="F60" s="46"/>
      <c r="G60" s="44"/>
      <c r="H60" s="44"/>
      <c r="I60" s="17"/>
      <c r="J60" s="17"/>
      <c r="K60" s="18"/>
    </row>
    <row r="61" spans="1:11" s="25" customFormat="1" ht="15" hidden="1">
      <c r="A61" s="42"/>
      <c r="B61" s="43"/>
      <c r="C61" s="44"/>
      <c r="D61" s="45"/>
      <c r="E61" s="44"/>
      <c r="F61" s="46"/>
      <c r="G61" s="44"/>
      <c r="H61" s="44"/>
      <c r="I61" s="17"/>
      <c r="J61" s="17"/>
      <c r="K61" s="18"/>
    </row>
    <row r="62" spans="1:11" s="25" customFormat="1" ht="15" hidden="1">
      <c r="A62" s="42"/>
      <c r="B62" s="43"/>
      <c r="C62" s="44"/>
      <c r="D62" s="45"/>
      <c r="E62" s="44"/>
      <c r="F62" s="46"/>
      <c r="G62" s="44"/>
      <c r="H62" s="44"/>
      <c r="I62" s="17"/>
      <c r="J62" s="17"/>
      <c r="K62" s="18"/>
    </row>
    <row r="63" spans="1:11" s="25" customFormat="1" ht="15" hidden="1">
      <c r="A63" s="42"/>
      <c r="B63" s="43"/>
      <c r="C63" s="44"/>
      <c r="D63" s="45"/>
      <c r="E63" s="44"/>
      <c r="F63" s="46"/>
      <c r="G63" s="44"/>
      <c r="H63" s="44"/>
      <c r="I63" s="17"/>
      <c r="J63" s="17"/>
      <c r="K63" s="18"/>
    </row>
    <row r="64" spans="1:11" s="25" customFormat="1" ht="15" hidden="1">
      <c r="A64" s="42"/>
      <c r="B64" s="43"/>
      <c r="C64" s="44"/>
      <c r="D64" s="45"/>
      <c r="E64" s="44"/>
      <c r="F64" s="46"/>
      <c r="G64" s="44"/>
      <c r="H64" s="44"/>
      <c r="I64" s="17"/>
      <c r="J64" s="17"/>
      <c r="K64" s="18"/>
    </row>
    <row r="65" spans="1:11" s="25" customFormat="1" ht="15" hidden="1">
      <c r="A65" s="42"/>
      <c r="B65" s="48"/>
      <c r="C65" s="44"/>
      <c r="D65" s="45"/>
      <c r="E65" s="44"/>
      <c r="F65" s="46"/>
      <c r="G65" s="44"/>
      <c r="H65" s="44"/>
      <c r="I65" s="17"/>
      <c r="J65" s="17"/>
      <c r="K65" s="18"/>
    </row>
    <row r="66" spans="1:11" s="25" customFormat="1" ht="15" hidden="1">
      <c r="A66" s="42" t="s">
        <v>62</v>
      </c>
      <c r="B66" s="43" t="s">
        <v>10</v>
      </c>
      <c r="C66" s="44"/>
      <c r="D66" s="45">
        <f>G66*I66</f>
        <v>0</v>
      </c>
      <c r="E66" s="44"/>
      <c r="F66" s="46"/>
      <c r="G66" s="44">
        <f>H66*12</f>
        <v>0</v>
      </c>
      <c r="H66" s="44">
        <v>0</v>
      </c>
      <c r="I66" s="17">
        <v>3175.2</v>
      </c>
      <c r="J66" s="17">
        <v>1.07</v>
      </c>
      <c r="K66" s="18">
        <v>0</v>
      </c>
    </row>
    <row r="67" spans="1:11" s="25" customFormat="1" ht="15" hidden="1">
      <c r="A67" s="42" t="s">
        <v>61</v>
      </c>
      <c r="B67" s="43" t="s">
        <v>10</v>
      </c>
      <c r="C67" s="47"/>
      <c r="D67" s="45">
        <f>G67*I67</f>
        <v>0</v>
      </c>
      <c r="E67" s="44"/>
      <c r="F67" s="46"/>
      <c r="G67" s="44">
        <f>H67*12</f>
        <v>0</v>
      </c>
      <c r="H67" s="44">
        <v>0</v>
      </c>
      <c r="I67" s="17">
        <v>3175.2</v>
      </c>
      <c r="J67" s="17">
        <v>1.07</v>
      </c>
      <c r="K67" s="18">
        <v>0</v>
      </c>
    </row>
    <row r="68" spans="1:11" s="60" customFormat="1" ht="21" customHeight="1" hidden="1">
      <c r="A68" s="53" t="s">
        <v>72</v>
      </c>
      <c r="B68" s="54" t="s">
        <v>18</v>
      </c>
      <c r="C68" s="55"/>
      <c r="D68" s="56">
        <f>G68*I68</f>
        <v>0</v>
      </c>
      <c r="E68" s="55"/>
      <c r="F68" s="57"/>
      <c r="G68" s="55">
        <f>H68*12</f>
        <v>0</v>
      </c>
      <c r="H68" s="55"/>
      <c r="I68" s="58">
        <v>3175.2</v>
      </c>
      <c r="J68" s="58">
        <v>1.07</v>
      </c>
      <c r="K68" s="59">
        <v>0.1062518896447468</v>
      </c>
    </row>
    <row r="69" spans="1:11" s="25" customFormat="1" ht="30">
      <c r="A69" s="35" t="s">
        <v>48</v>
      </c>
      <c r="B69" s="43"/>
      <c r="C69" s="44"/>
      <c r="D69" s="29">
        <f>D70+D71+D72</f>
        <v>1828.5359999999998</v>
      </c>
      <c r="E69" s="44"/>
      <c r="F69" s="46"/>
      <c r="G69" s="29">
        <f>G70+G71+G72</f>
        <v>0.6</v>
      </c>
      <c r="H69" s="29">
        <f>H70+H71+H72</f>
        <v>0.05</v>
      </c>
      <c r="I69" s="17">
        <v>3175.2</v>
      </c>
      <c r="J69" s="17">
        <v>1.07</v>
      </c>
      <c r="K69" s="18">
        <v>0.07490000000000001</v>
      </c>
    </row>
    <row r="70" spans="1:11" s="52" customFormat="1" ht="15">
      <c r="A70" s="42" t="s">
        <v>72</v>
      </c>
      <c r="B70" s="48" t="s">
        <v>18</v>
      </c>
      <c r="C70" s="49"/>
      <c r="D70" s="50">
        <v>304.44</v>
      </c>
      <c r="E70" s="49"/>
      <c r="F70" s="51"/>
      <c r="G70" s="49">
        <f>H70*12</f>
        <v>0.12</v>
      </c>
      <c r="H70" s="49">
        <v>0.01</v>
      </c>
      <c r="I70" s="17">
        <v>3175.2</v>
      </c>
      <c r="J70" s="17">
        <v>1.07</v>
      </c>
      <c r="K70" s="18">
        <v>0.032100000000000004</v>
      </c>
    </row>
    <row r="71" spans="1:11" s="25" customFormat="1" ht="15">
      <c r="A71" s="42" t="s">
        <v>101</v>
      </c>
      <c r="B71" s="48" t="s">
        <v>18</v>
      </c>
      <c r="C71" s="44"/>
      <c r="D71" s="45">
        <f>G71*I71</f>
        <v>1524.0959999999998</v>
      </c>
      <c r="E71" s="44"/>
      <c r="F71" s="46"/>
      <c r="G71" s="44">
        <f>H71*12</f>
        <v>0.48</v>
      </c>
      <c r="H71" s="44">
        <v>0.04</v>
      </c>
      <c r="I71" s="17">
        <v>3175.2</v>
      </c>
      <c r="J71" s="17">
        <v>1.07</v>
      </c>
      <c r="K71" s="18">
        <v>0.042800000000000005</v>
      </c>
    </row>
    <row r="72" spans="1:11" s="25" customFormat="1" ht="15" hidden="1">
      <c r="A72" s="42" t="s">
        <v>63</v>
      </c>
      <c r="B72" s="43" t="s">
        <v>10</v>
      </c>
      <c r="C72" s="44"/>
      <c r="D72" s="45">
        <f>G72*I72</f>
        <v>0</v>
      </c>
      <c r="E72" s="44"/>
      <c r="F72" s="46"/>
      <c r="G72" s="44">
        <f>H72*12</f>
        <v>0</v>
      </c>
      <c r="H72" s="44">
        <v>0</v>
      </c>
      <c r="I72" s="17">
        <v>3175.2</v>
      </c>
      <c r="J72" s="17">
        <v>1.07</v>
      </c>
      <c r="K72" s="18">
        <v>0</v>
      </c>
    </row>
    <row r="73" spans="1:11" s="25" customFormat="1" ht="15">
      <c r="A73" s="35" t="s">
        <v>49</v>
      </c>
      <c r="B73" s="43"/>
      <c r="C73" s="44"/>
      <c r="D73" s="29">
        <f>SUM(D74:D81)</f>
        <v>8382.528</v>
      </c>
      <c r="E73" s="44"/>
      <c r="F73" s="46"/>
      <c r="G73" s="29">
        <f>SUM(G74:G81)</f>
        <v>2.64</v>
      </c>
      <c r="H73" s="29">
        <f>SUM(H74:H81)</f>
        <v>0.22</v>
      </c>
      <c r="I73" s="17">
        <v>3175.2</v>
      </c>
      <c r="J73" s="17">
        <v>1.07</v>
      </c>
      <c r="K73" s="18">
        <v>0.21400000000000002</v>
      </c>
    </row>
    <row r="74" spans="1:11" s="25" customFormat="1" ht="15">
      <c r="A74" s="42" t="s">
        <v>43</v>
      </c>
      <c r="B74" s="43" t="s">
        <v>10</v>
      </c>
      <c r="C74" s="44"/>
      <c r="D74" s="45">
        <f aca="true" t="shared" si="4" ref="D74:D81">G74*I74</f>
        <v>1143.072</v>
      </c>
      <c r="E74" s="44"/>
      <c r="F74" s="46"/>
      <c r="G74" s="44">
        <f aca="true" t="shared" si="5" ref="G74:G81">H74*12</f>
        <v>0.36</v>
      </c>
      <c r="H74" s="44">
        <v>0.03</v>
      </c>
      <c r="I74" s="17">
        <v>3175.2</v>
      </c>
      <c r="J74" s="17">
        <v>1.07</v>
      </c>
      <c r="K74" s="18">
        <v>0.021400000000000002</v>
      </c>
    </row>
    <row r="75" spans="1:11" s="25" customFormat="1" ht="15">
      <c r="A75" s="42" t="s">
        <v>77</v>
      </c>
      <c r="B75" s="43" t="s">
        <v>18</v>
      </c>
      <c r="C75" s="44"/>
      <c r="D75" s="45">
        <f t="shared" si="4"/>
        <v>4191.264</v>
      </c>
      <c r="E75" s="44"/>
      <c r="F75" s="46"/>
      <c r="G75" s="44">
        <f t="shared" si="5"/>
        <v>1.32</v>
      </c>
      <c r="H75" s="44">
        <v>0.11</v>
      </c>
      <c r="I75" s="17">
        <v>3175.2</v>
      </c>
      <c r="J75" s="17">
        <v>1.07</v>
      </c>
      <c r="K75" s="18">
        <v>0.10700000000000001</v>
      </c>
    </row>
    <row r="76" spans="1:11" s="25" customFormat="1" ht="15">
      <c r="A76" s="42" t="s">
        <v>44</v>
      </c>
      <c r="B76" s="43" t="s">
        <v>18</v>
      </c>
      <c r="C76" s="44"/>
      <c r="D76" s="45">
        <f t="shared" si="4"/>
        <v>762.0479999999999</v>
      </c>
      <c r="E76" s="44"/>
      <c r="F76" s="46"/>
      <c r="G76" s="44">
        <f t="shared" si="5"/>
        <v>0.24</v>
      </c>
      <c r="H76" s="44">
        <v>0.02</v>
      </c>
      <c r="I76" s="17">
        <v>3175.2</v>
      </c>
      <c r="J76" s="17">
        <v>1.07</v>
      </c>
      <c r="K76" s="18">
        <v>0.021400000000000002</v>
      </c>
    </row>
    <row r="77" spans="1:11" s="25" customFormat="1" ht="27.75" customHeight="1" hidden="1">
      <c r="A77" s="42" t="s">
        <v>52</v>
      </c>
      <c r="B77" s="43" t="s">
        <v>13</v>
      </c>
      <c r="C77" s="44"/>
      <c r="D77" s="45">
        <f t="shared" si="4"/>
        <v>0</v>
      </c>
      <c r="E77" s="44"/>
      <c r="F77" s="46"/>
      <c r="G77" s="44">
        <f t="shared" si="5"/>
        <v>0</v>
      </c>
      <c r="H77" s="44">
        <v>0</v>
      </c>
      <c r="I77" s="17">
        <v>3175.2</v>
      </c>
      <c r="J77" s="17">
        <v>1.07</v>
      </c>
      <c r="K77" s="18">
        <v>0</v>
      </c>
    </row>
    <row r="78" spans="1:11" s="25" customFormat="1" ht="25.5" hidden="1">
      <c r="A78" s="42" t="s">
        <v>73</v>
      </c>
      <c r="B78" s="43" t="s">
        <v>13</v>
      </c>
      <c r="C78" s="44"/>
      <c r="D78" s="45">
        <f t="shared" si="4"/>
        <v>0</v>
      </c>
      <c r="E78" s="44"/>
      <c r="F78" s="46"/>
      <c r="G78" s="44">
        <f t="shared" si="5"/>
        <v>0</v>
      </c>
      <c r="H78" s="44">
        <v>0</v>
      </c>
      <c r="I78" s="17">
        <v>3175.2</v>
      </c>
      <c r="J78" s="17">
        <v>1.07</v>
      </c>
      <c r="K78" s="18">
        <v>0</v>
      </c>
    </row>
    <row r="79" spans="1:11" s="25" customFormat="1" ht="25.5" hidden="1">
      <c r="A79" s="42" t="s">
        <v>68</v>
      </c>
      <c r="B79" s="43" t="s">
        <v>13</v>
      </c>
      <c r="C79" s="44"/>
      <c r="D79" s="45">
        <f t="shared" si="4"/>
        <v>0</v>
      </c>
      <c r="E79" s="44"/>
      <c r="F79" s="46"/>
      <c r="G79" s="44">
        <f t="shared" si="5"/>
        <v>0</v>
      </c>
      <c r="H79" s="44">
        <v>0</v>
      </c>
      <c r="I79" s="17">
        <v>3175.2</v>
      </c>
      <c r="J79" s="17">
        <v>1.07</v>
      </c>
      <c r="K79" s="18">
        <v>0</v>
      </c>
    </row>
    <row r="80" spans="1:11" s="25" customFormat="1" ht="25.5" hidden="1">
      <c r="A80" s="42" t="s">
        <v>74</v>
      </c>
      <c r="B80" s="43" t="s">
        <v>13</v>
      </c>
      <c r="C80" s="44"/>
      <c r="D80" s="45">
        <f t="shared" si="4"/>
        <v>0</v>
      </c>
      <c r="E80" s="44"/>
      <c r="F80" s="46"/>
      <c r="G80" s="44">
        <f t="shared" si="5"/>
        <v>0</v>
      </c>
      <c r="H80" s="44">
        <v>0</v>
      </c>
      <c r="I80" s="17">
        <v>3175.2</v>
      </c>
      <c r="J80" s="17">
        <v>1.07</v>
      </c>
      <c r="K80" s="18">
        <v>0</v>
      </c>
    </row>
    <row r="81" spans="1:11" s="25" customFormat="1" ht="25.5">
      <c r="A81" s="42" t="s">
        <v>71</v>
      </c>
      <c r="B81" s="43" t="s">
        <v>13</v>
      </c>
      <c r="C81" s="44"/>
      <c r="D81" s="45">
        <f t="shared" si="4"/>
        <v>2286.144</v>
      </c>
      <c r="E81" s="44"/>
      <c r="F81" s="46"/>
      <c r="G81" s="44">
        <f t="shared" si="5"/>
        <v>0.72</v>
      </c>
      <c r="H81" s="44">
        <v>0.06</v>
      </c>
      <c r="I81" s="17">
        <v>3175.2</v>
      </c>
      <c r="J81" s="17">
        <v>1.07</v>
      </c>
      <c r="K81" s="18">
        <v>0.06420000000000001</v>
      </c>
    </row>
    <row r="82" spans="1:11" s="25" customFormat="1" ht="15">
      <c r="A82" s="35" t="s">
        <v>50</v>
      </c>
      <c r="B82" s="43"/>
      <c r="C82" s="44"/>
      <c r="D82" s="29">
        <f>D83+D84+D85</f>
        <v>3429.216</v>
      </c>
      <c r="E82" s="44"/>
      <c r="F82" s="46"/>
      <c r="G82" s="29">
        <f>G83+G84+G85</f>
        <v>1.08</v>
      </c>
      <c r="H82" s="29">
        <f>H83+H84+H85</f>
        <v>0.09000000000000001</v>
      </c>
      <c r="I82" s="17">
        <v>3175.2</v>
      </c>
      <c r="J82" s="17">
        <v>1.07</v>
      </c>
      <c r="K82" s="18">
        <v>0.09630000000000001</v>
      </c>
    </row>
    <row r="83" spans="1:11" s="25" customFormat="1" ht="15">
      <c r="A83" s="42" t="s">
        <v>45</v>
      </c>
      <c r="B83" s="43" t="s">
        <v>18</v>
      </c>
      <c r="C83" s="44"/>
      <c r="D83" s="45">
        <f>G83*I83</f>
        <v>762.0479999999999</v>
      </c>
      <c r="E83" s="44"/>
      <c r="F83" s="46"/>
      <c r="G83" s="44">
        <f>H83*12</f>
        <v>0.24</v>
      </c>
      <c r="H83" s="44">
        <v>0.02</v>
      </c>
      <c r="I83" s="17">
        <v>3175.2</v>
      </c>
      <c r="J83" s="17">
        <v>1.07</v>
      </c>
      <c r="K83" s="18">
        <v>0.021400000000000002</v>
      </c>
    </row>
    <row r="84" spans="1:11" s="25" customFormat="1" ht="15">
      <c r="A84" s="42" t="s">
        <v>46</v>
      </c>
      <c r="B84" s="43" t="s">
        <v>18</v>
      </c>
      <c r="C84" s="44"/>
      <c r="D84" s="45">
        <f>G84*I84</f>
        <v>1905.1200000000001</v>
      </c>
      <c r="E84" s="44"/>
      <c r="F84" s="46"/>
      <c r="G84" s="44">
        <f>H84*12</f>
        <v>0.6000000000000001</v>
      </c>
      <c r="H84" s="44">
        <v>0.05</v>
      </c>
      <c r="I84" s="17">
        <v>3175.2</v>
      </c>
      <c r="J84" s="17">
        <v>1.07</v>
      </c>
      <c r="K84" s="18">
        <v>0.053500000000000006</v>
      </c>
    </row>
    <row r="85" spans="1:11" s="25" customFormat="1" ht="15">
      <c r="A85" s="42" t="s">
        <v>47</v>
      </c>
      <c r="B85" s="43" t="s">
        <v>18</v>
      </c>
      <c r="C85" s="44"/>
      <c r="D85" s="45">
        <f>G85*I85</f>
        <v>762.0479999999999</v>
      </c>
      <c r="E85" s="44"/>
      <c r="F85" s="46"/>
      <c r="G85" s="44">
        <f>H85*12</f>
        <v>0.24</v>
      </c>
      <c r="H85" s="44">
        <v>0.02</v>
      </c>
      <c r="I85" s="17">
        <v>3175.2</v>
      </c>
      <c r="J85" s="17">
        <v>1.07</v>
      </c>
      <c r="K85" s="18">
        <v>0.021400000000000002</v>
      </c>
    </row>
    <row r="86" spans="1:11" s="17" customFormat="1" ht="15">
      <c r="A86" s="35" t="s">
        <v>58</v>
      </c>
      <c r="B86" s="28"/>
      <c r="C86" s="29"/>
      <c r="D86" s="29">
        <f>D87+D88</f>
        <v>1143.072</v>
      </c>
      <c r="E86" s="29"/>
      <c r="F86" s="36"/>
      <c r="G86" s="29">
        <f>G87+G88</f>
        <v>0.36</v>
      </c>
      <c r="H86" s="29">
        <f>H87+H88</f>
        <v>0.03</v>
      </c>
      <c r="I86" s="17">
        <v>3175.2</v>
      </c>
      <c r="J86" s="17">
        <v>1.07</v>
      </c>
      <c r="K86" s="18">
        <v>0.032100000000000004</v>
      </c>
    </row>
    <row r="87" spans="1:11" s="25" customFormat="1" ht="15.75" thickBot="1">
      <c r="A87" s="42" t="s">
        <v>69</v>
      </c>
      <c r="B87" s="43" t="s">
        <v>18</v>
      </c>
      <c r="C87" s="44"/>
      <c r="D87" s="45">
        <f>G87*I87</f>
        <v>1143.072</v>
      </c>
      <c r="E87" s="44"/>
      <c r="F87" s="46"/>
      <c r="G87" s="44">
        <f>H87*12</f>
        <v>0.36</v>
      </c>
      <c r="H87" s="44">
        <v>0.03</v>
      </c>
      <c r="I87" s="17">
        <v>3175.2</v>
      </c>
      <c r="J87" s="17">
        <v>1.07</v>
      </c>
      <c r="K87" s="18">
        <v>0.032100000000000004</v>
      </c>
    </row>
    <row r="88" spans="1:11" s="25" customFormat="1" ht="15.75" hidden="1" thickBot="1">
      <c r="A88" s="42"/>
      <c r="B88" s="43"/>
      <c r="C88" s="44"/>
      <c r="D88" s="45"/>
      <c r="E88" s="44"/>
      <c r="F88" s="46"/>
      <c r="G88" s="44"/>
      <c r="H88" s="44"/>
      <c r="I88" s="17"/>
      <c r="J88" s="17"/>
      <c r="K88" s="18"/>
    </row>
    <row r="89" spans="1:11" s="17" customFormat="1" ht="15.75" hidden="1" thickBot="1">
      <c r="A89" s="35"/>
      <c r="B89" s="28"/>
      <c r="C89" s="29"/>
      <c r="D89" s="29"/>
      <c r="E89" s="29"/>
      <c r="F89" s="36"/>
      <c r="G89" s="29"/>
      <c r="H89" s="29"/>
      <c r="K89" s="18"/>
    </row>
    <row r="90" spans="1:11" s="25" customFormat="1" ht="15.75" hidden="1" thickBot="1">
      <c r="A90" s="42"/>
      <c r="B90" s="43"/>
      <c r="C90" s="44"/>
      <c r="D90" s="45"/>
      <c r="E90" s="44"/>
      <c r="F90" s="46"/>
      <c r="G90" s="44"/>
      <c r="H90" s="44"/>
      <c r="I90" s="17"/>
      <c r="J90" s="17"/>
      <c r="K90" s="18"/>
    </row>
    <row r="91" spans="1:11" s="25" customFormat="1" ht="15.75" hidden="1" thickBot="1">
      <c r="A91" s="42"/>
      <c r="B91" s="43"/>
      <c r="C91" s="44"/>
      <c r="D91" s="45"/>
      <c r="E91" s="44"/>
      <c r="F91" s="46"/>
      <c r="G91" s="44"/>
      <c r="H91" s="44"/>
      <c r="I91" s="17"/>
      <c r="J91" s="17"/>
      <c r="K91" s="18"/>
    </row>
    <row r="92" spans="1:11" s="25" customFormat="1" ht="25.5" customHeight="1" hidden="1" thickBot="1">
      <c r="A92" s="61" t="s">
        <v>70</v>
      </c>
      <c r="B92" s="62" t="s">
        <v>18</v>
      </c>
      <c r="C92" s="63"/>
      <c r="D92" s="64">
        <f>G92*I92</f>
        <v>0</v>
      </c>
      <c r="E92" s="63"/>
      <c r="F92" s="65"/>
      <c r="G92" s="63">
        <f>H92*12</f>
        <v>0</v>
      </c>
      <c r="H92" s="63">
        <v>0</v>
      </c>
      <c r="I92" s="17">
        <v>3175.2</v>
      </c>
      <c r="J92" s="17">
        <v>1.07</v>
      </c>
      <c r="K92" s="18">
        <v>0.032100000000000004</v>
      </c>
    </row>
    <row r="93" spans="1:11" s="17" customFormat="1" ht="30.75" thickBot="1">
      <c r="A93" s="66" t="s">
        <v>37</v>
      </c>
      <c r="B93" s="15" t="s">
        <v>13</v>
      </c>
      <c r="C93" s="67">
        <f>F93*12</f>
        <v>0</v>
      </c>
      <c r="D93" s="67">
        <f>G93*I93</f>
        <v>11415.47904</v>
      </c>
      <c r="E93" s="67">
        <f>H93*12</f>
        <v>3.5952</v>
      </c>
      <c r="F93" s="68"/>
      <c r="G93" s="67">
        <f>H93*12</f>
        <v>3.5952</v>
      </c>
      <c r="H93" s="18">
        <v>0.29960000000000003</v>
      </c>
      <c r="I93" s="17">
        <v>3175.2</v>
      </c>
      <c r="J93" s="17">
        <v>1.07</v>
      </c>
      <c r="K93" s="18">
        <v>0.29960000000000003</v>
      </c>
    </row>
    <row r="94" spans="1:11" s="17" customFormat="1" ht="19.5" hidden="1" thickBot="1">
      <c r="A94" s="69" t="s">
        <v>35</v>
      </c>
      <c r="B94" s="34"/>
      <c r="C94" s="29">
        <f>F94*12</f>
        <v>0</v>
      </c>
      <c r="D94" s="67">
        <f aca="true" t="shared" si="6" ref="D94:D99">G94*I94</f>
        <v>0</v>
      </c>
      <c r="E94" s="67">
        <f aca="true" t="shared" si="7" ref="E94:E99">H94*12</f>
        <v>0</v>
      </c>
      <c r="F94" s="68"/>
      <c r="G94" s="67">
        <f aca="true" t="shared" si="8" ref="G94:G99">H94*12</f>
        <v>0</v>
      </c>
      <c r="H94" s="29"/>
      <c r="I94" s="17">
        <v>3175.2</v>
      </c>
      <c r="K94" s="18"/>
    </row>
    <row r="95" spans="1:11" s="17" customFormat="1" ht="15.75" hidden="1" thickBot="1">
      <c r="A95" s="70" t="s">
        <v>83</v>
      </c>
      <c r="B95" s="71"/>
      <c r="C95" s="72"/>
      <c r="D95" s="67">
        <f t="shared" si="6"/>
        <v>0</v>
      </c>
      <c r="E95" s="67">
        <f t="shared" si="7"/>
        <v>0</v>
      </c>
      <c r="F95" s="68"/>
      <c r="G95" s="67">
        <f t="shared" si="8"/>
        <v>0</v>
      </c>
      <c r="H95" s="72"/>
      <c r="I95" s="17">
        <v>3175.2</v>
      </c>
      <c r="K95" s="18"/>
    </row>
    <row r="96" spans="1:11" s="17" customFormat="1" ht="15.75" hidden="1" thickBot="1">
      <c r="A96" s="70" t="s">
        <v>84</v>
      </c>
      <c r="B96" s="71"/>
      <c r="C96" s="72"/>
      <c r="D96" s="67">
        <f t="shared" si="6"/>
        <v>0</v>
      </c>
      <c r="E96" s="67">
        <f t="shared" si="7"/>
        <v>0</v>
      </c>
      <c r="F96" s="68"/>
      <c r="G96" s="67">
        <f t="shared" si="8"/>
        <v>0</v>
      </c>
      <c r="H96" s="72"/>
      <c r="I96" s="17">
        <v>3175.2</v>
      </c>
      <c r="K96" s="18"/>
    </row>
    <row r="97" spans="1:11" s="17" customFormat="1" ht="15.75" hidden="1" thickBot="1">
      <c r="A97" s="70" t="s">
        <v>85</v>
      </c>
      <c r="B97" s="71"/>
      <c r="C97" s="72"/>
      <c r="D97" s="67">
        <f t="shared" si="6"/>
        <v>0</v>
      </c>
      <c r="E97" s="67">
        <f t="shared" si="7"/>
        <v>0</v>
      </c>
      <c r="F97" s="68"/>
      <c r="G97" s="67">
        <f t="shared" si="8"/>
        <v>0</v>
      </c>
      <c r="H97" s="72"/>
      <c r="I97" s="17">
        <v>3175.2</v>
      </c>
      <c r="K97" s="18"/>
    </row>
    <row r="98" spans="1:11" s="17" customFormat="1" ht="15.75" hidden="1" thickBot="1">
      <c r="A98" s="70" t="s">
        <v>86</v>
      </c>
      <c r="B98" s="71"/>
      <c r="C98" s="72"/>
      <c r="D98" s="67">
        <f t="shared" si="6"/>
        <v>0</v>
      </c>
      <c r="E98" s="67">
        <f t="shared" si="7"/>
        <v>0</v>
      </c>
      <c r="F98" s="68"/>
      <c r="G98" s="67">
        <f t="shared" si="8"/>
        <v>0</v>
      </c>
      <c r="H98" s="72"/>
      <c r="I98" s="17">
        <v>3175.2</v>
      </c>
      <c r="K98" s="18"/>
    </row>
    <row r="99" spans="1:11" s="17" customFormat="1" ht="15.75" hidden="1" thickBot="1">
      <c r="A99" s="73" t="s">
        <v>87</v>
      </c>
      <c r="B99" s="74"/>
      <c r="C99" s="75"/>
      <c r="D99" s="67">
        <f t="shared" si="6"/>
        <v>0</v>
      </c>
      <c r="E99" s="67">
        <f t="shared" si="7"/>
        <v>0</v>
      </c>
      <c r="F99" s="68"/>
      <c r="G99" s="67">
        <f t="shared" si="8"/>
        <v>0</v>
      </c>
      <c r="H99" s="75"/>
      <c r="I99" s="17">
        <v>3175.2</v>
      </c>
      <c r="K99" s="18"/>
    </row>
    <row r="100" spans="1:11" s="17" customFormat="1" ht="19.5" hidden="1" thickBot="1">
      <c r="A100" s="76"/>
      <c r="B100" s="77"/>
      <c r="C100" s="78"/>
      <c r="D100" s="67"/>
      <c r="E100" s="67"/>
      <c r="F100" s="68"/>
      <c r="G100" s="67"/>
      <c r="H100" s="78"/>
      <c r="K100" s="18"/>
    </row>
    <row r="101" spans="1:11" s="17" customFormat="1" ht="15.75" thickBot="1">
      <c r="A101" s="79" t="s">
        <v>36</v>
      </c>
      <c r="B101" s="15"/>
      <c r="C101" s="67">
        <f>F101*12</f>
        <v>0</v>
      </c>
      <c r="D101" s="108">
        <f>D15+D20+D28+D29+D30+D31+D32+D33+D34+D35+D36+D37+D38+D39+D40+D56+D69+D73+D82+D86+D89+D93+D94+D100</f>
        <v>307531.36504</v>
      </c>
      <c r="E101" s="108">
        <f>E15+E20+E28+E29+E30+E31+E32+E33+E34+E35+E36+E37+E38+E39+E40+E56+E69+E73+E82+E86+E89+E93+E94+E100</f>
        <v>81.71520000000001</v>
      </c>
      <c r="F101" s="108">
        <f>F15+F20+F28+F29+F30+F31+F32+F33+F34+F35+F36+F37+F38+F39+F40+F56+F69+F73+F82+F86+F89+F93+F94+F100</f>
        <v>0</v>
      </c>
      <c r="G101" s="108">
        <f>G15+G20+G28+G29+G30+G31+G32+G33+G34+G35+G36+G37+G38+G39+G40+G56+G69+G73+G82+G86+G89+G93+G94+G100</f>
        <v>96.8352</v>
      </c>
      <c r="H101" s="108">
        <f>H15+H20+H28+H29+H30+H31+H32+H33+H34+H35+H36+H37+H38+H39+H40+H56+H69+H73+H82+H86+H89+H93+H94+H100</f>
        <v>8.0696</v>
      </c>
      <c r="I101" s="17">
        <v>3175.2</v>
      </c>
      <c r="K101" s="18"/>
    </row>
    <row r="102" spans="1:11" s="84" customFormat="1" ht="20.25" hidden="1" thickBot="1">
      <c r="A102" s="66" t="s">
        <v>30</v>
      </c>
      <c r="B102" s="81" t="s">
        <v>12</v>
      </c>
      <c r="C102" s="81" t="s">
        <v>31</v>
      </c>
      <c r="D102" s="82"/>
      <c r="E102" s="81" t="s">
        <v>31</v>
      </c>
      <c r="F102" s="83"/>
      <c r="G102" s="81" t="s">
        <v>31</v>
      </c>
      <c r="H102" s="83"/>
      <c r="K102" s="85"/>
    </row>
    <row r="103" spans="1:11" s="87" customFormat="1" ht="12.75">
      <c r="A103" s="86"/>
      <c r="K103" s="88"/>
    </row>
    <row r="104" spans="1:11" s="92" customFormat="1" ht="18.75" hidden="1">
      <c r="A104" s="89" t="s">
        <v>32</v>
      </c>
      <c r="B104" s="90" t="s">
        <v>88</v>
      </c>
      <c r="C104" s="91"/>
      <c r="D104" s="91"/>
      <c r="E104" s="91"/>
      <c r="F104" s="91"/>
      <c r="G104" s="91"/>
      <c r="H104" s="91">
        <f>H101-H94</f>
        <v>8.0696</v>
      </c>
      <c r="K104" s="93"/>
    </row>
    <row r="105" spans="1:11" s="92" customFormat="1" ht="19.5" hidden="1" thickBot="1">
      <c r="A105" s="76"/>
      <c r="B105" s="28"/>
      <c r="C105" s="94"/>
      <c r="D105" s="94"/>
      <c r="E105" s="94"/>
      <c r="F105" s="94"/>
      <c r="G105" s="94"/>
      <c r="H105" s="80"/>
      <c r="K105" s="93"/>
    </row>
    <row r="106" spans="1:11" s="92" customFormat="1" ht="19.5" thickBot="1">
      <c r="A106" s="89"/>
      <c r="B106" s="90"/>
      <c r="C106" s="91"/>
      <c r="D106" s="91"/>
      <c r="E106" s="91"/>
      <c r="F106" s="91"/>
      <c r="G106" s="91"/>
      <c r="H106" s="91"/>
      <c r="K106" s="93"/>
    </row>
    <row r="107" spans="1:11" s="17" customFormat="1" ht="19.5" thickBot="1">
      <c r="A107" s="66" t="s">
        <v>102</v>
      </c>
      <c r="B107" s="15"/>
      <c r="C107" s="67">
        <f>F107*12</f>
        <v>0</v>
      </c>
      <c r="D107" s="67">
        <v>43091.86</v>
      </c>
      <c r="E107" s="67">
        <f>SUM(E108:E117)</f>
        <v>0</v>
      </c>
      <c r="F107" s="67">
        <f>SUM(F108:F117)</f>
        <v>0</v>
      </c>
      <c r="G107" s="67">
        <v>13.57</v>
      </c>
      <c r="H107" s="68">
        <v>1.14</v>
      </c>
      <c r="I107" s="17">
        <v>3175.2</v>
      </c>
      <c r="K107" s="18"/>
    </row>
    <row r="108" spans="1:11" s="98" customFormat="1" ht="18.75" customHeight="1">
      <c r="A108" s="95" t="s">
        <v>115</v>
      </c>
      <c r="B108" s="96"/>
      <c r="C108" s="2"/>
      <c r="D108" s="109">
        <v>3271.54</v>
      </c>
      <c r="E108" s="2"/>
      <c r="F108" s="2"/>
      <c r="G108" s="2">
        <f>H108*12</f>
        <v>1.0303413958175864</v>
      </c>
      <c r="H108" s="97">
        <f>D108/I108/12</f>
        <v>0.08586178298479887</v>
      </c>
      <c r="I108" s="98">
        <v>3175.2</v>
      </c>
      <c r="K108" s="99"/>
    </row>
    <row r="109" spans="1:11" s="17" customFormat="1" ht="15" hidden="1">
      <c r="A109" s="70" t="s">
        <v>104</v>
      </c>
      <c r="B109" s="71"/>
      <c r="C109" s="72"/>
      <c r="D109" s="72"/>
      <c r="E109" s="72"/>
      <c r="F109" s="72"/>
      <c r="G109" s="72">
        <f>H109*12</f>
        <v>0</v>
      </c>
      <c r="H109" s="100">
        <f>D109/I109/12</f>
        <v>0</v>
      </c>
      <c r="I109" s="17">
        <v>3175.2</v>
      </c>
      <c r="K109" s="18"/>
    </row>
    <row r="110" spans="1:11" s="17" customFormat="1" ht="15">
      <c r="A110" s="95" t="s">
        <v>111</v>
      </c>
      <c r="B110" s="101"/>
      <c r="C110" s="1"/>
      <c r="D110" s="110">
        <v>14041.57</v>
      </c>
      <c r="E110" s="1"/>
      <c r="F110" s="1"/>
      <c r="G110" s="1">
        <f aca="true" t="shared" si="9" ref="G110:G116">H110*12</f>
        <v>4.422263164525069</v>
      </c>
      <c r="H110" s="102">
        <f>D110/I110/12</f>
        <v>0.3685219303770891</v>
      </c>
      <c r="I110" s="17">
        <v>3175.2</v>
      </c>
      <c r="K110" s="18"/>
    </row>
    <row r="111" spans="1:11" s="17" customFormat="1" ht="15" hidden="1">
      <c r="A111" s="95" t="s">
        <v>105</v>
      </c>
      <c r="B111" s="101"/>
      <c r="C111" s="1"/>
      <c r="D111" s="1"/>
      <c r="E111" s="1"/>
      <c r="F111" s="1"/>
      <c r="G111" s="1">
        <f t="shared" si="9"/>
        <v>0</v>
      </c>
      <c r="H111" s="102">
        <f aca="true" t="shared" si="10" ref="H111:H116">D111/I111/12</f>
        <v>0</v>
      </c>
      <c r="I111" s="17">
        <v>3175.2</v>
      </c>
      <c r="K111" s="18"/>
    </row>
    <row r="112" spans="1:11" s="17" customFormat="1" ht="15" hidden="1">
      <c r="A112" s="95" t="s">
        <v>106</v>
      </c>
      <c r="B112" s="101"/>
      <c r="C112" s="1"/>
      <c r="D112" s="1"/>
      <c r="E112" s="1"/>
      <c r="F112" s="1"/>
      <c r="G112" s="1">
        <f t="shared" si="9"/>
        <v>0</v>
      </c>
      <c r="H112" s="102">
        <f t="shared" si="10"/>
        <v>0</v>
      </c>
      <c r="I112" s="17">
        <v>3175.2</v>
      </c>
      <c r="K112" s="18"/>
    </row>
    <row r="113" spans="1:11" s="17" customFormat="1" ht="43.5" customHeight="1" hidden="1">
      <c r="A113" s="95" t="s">
        <v>107</v>
      </c>
      <c r="B113" s="101"/>
      <c r="C113" s="1"/>
      <c r="D113" s="1"/>
      <c r="E113" s="1"/>
      <c r="F113" s="1"/>
      <c r="G113" s="1">
        <f t="shared" si="9"/>
        <v>0</v>
      </c>
      <c r="H113" s="102">
        <f t="shared" si="10"/>
        <v>0</v>
      </c>
      <c r="I113" s="17">
        <v>3175.2</v>
      </c>
      <c r="K113" s="18"/>
    </row>
    <row r="114" spans="1:11" s="17" customFormat="1" ht="15">
      <c r="A114" s="95" t="s">
        <v>108</v>
      </c>
      <c r="B114" s="101"/>
      <c r="C114" s="1"/>
      <c r="D114" s="110">
        <v>19649.86</v>
      </c>
      <c r="E114" s="1"/>
      <c r="F114" s="1"/>
      <c r="G114" s="1">
        <f t="shared" si="9"/>
        <v>6.188542454018645</v>
      </c>
      <c r="H114" s="102">
        <f t="shared" si="10"/>
        <v>0.5157118711682204</v>
      </c>
      <c r="I114" s="17">
        <v>3175.2</v>
      </c>
      <c r="K114" s="18"/>
    </row>
    <row r="115" spans="1:11" s="17" customFormat="1" ht="28.5" hidden="1">
      <c r="A115" s="95" t="s">
        <v>109</v>
      </c>
      <c r="B115" s="101"/>
      <c r="C115" s="1"/>
      <c r="D115" s="1"/>
      <c r="E115" s="1"/>
      <c r="F115" s="1"/>
      <c r="G115" s="1">
        <f t="shared" si="9"/>
        <v>0</v>
      </c>
      <c r="H115" s="102">
        <f t="shared" si="10"/>
        <v>0</v>
      </c>
      <c r="I115" s="17">
        <v>3175.2</v>
      </c>
      <c r="K115" s="18"/>
    </row>
    <row r="116" spans="1:11" s="17" customFormat="1" ht="15">
      <c r="A116" s="95" t="s">
        <v>110</v>
      </c>
      <c r="B116" s="101"/>
      <c r="C116" s="1"/>
      <c r="D116" s="110">
        <v>6128.89</v>
      </c>
      <c r="E116" s="1"/>
      <c r="F116" s="1"/>
      <c r="G116" s="1">
        <f t="shared" si="9"/>
        <v>1.930237465356513</v>
      </c>
      <c r="H116" s="102">
        <f t="shared" si="10"/>
        <v>0.16085312211304276</v>
      </c>
      <c r="I116" s="17">
        <v>3175.2</v>
      </c>
      <c r="K116" s="18"/>
    </row>
    <row r="117" spans="1:11" s="17" customFormat="1" ht="15" hidden="1">
      <c r="A117" s="95"/>
      <c r="B117" s="101"/>
      <c r="C117" s="1"/>
      <c r="D117" s="1"/>
      <c r="E117" s="1"/>
      <c r="F117" s="1"/>
      <c r="G117" s="1"/>
      <c r="H117" s="102"/>
      <c r="K117" s="18"/>
    </row>
    <row r="118" spans="1:11" s="92" customFormat="1" ht="18.75">
      <c r="A118" s="89"/>
      <c r="B118" s="90"/>
      <c r="C118" s="91"/>
      <c r="D118" s="91"/>
      <c r="E118" s="91"/>
      <c r="F118" s="91"/>
      <c r="G118" s="91"/>
      <c r="H118" s="91"/>
      <c r="K118" s="93"/>
    </row>
    <row r="119" spans="1:11" s="92" customFormat="1" ht="18.75">
      <c r="A119" s="89"/>
      <c r="B119" s="90"/>
      <c r="C119" s="91"/>
      <c r="D119" s="91"/>
      <c r="E119" s="91"/>
      <c r="F119" s="91"/>
      <c r="G119" s="91"/>
      <c r="H119" s="91"/>
      <c r="K119" s="93"/>
    </row>
    <row r="120" spans="1:11" s="92" customFormat="1" ht="19.5" thickBot="1">
      <c r="A120" s="89"/>
      <c r="B120" s="90"/>
      <c r="C120" s="91"/>
      <c r="D120" s="91"/>
      <c r="E120" s="91"/>
      <c r="F120" s="91"/>
      <c r="G120" s="91"/>
      <c r="H120" s="91"/>
      <c r="K120" s="93"/>
    </row>
    <row r="121" spans="1:11" s="92" customFormat="1" ht="19.5" thickBot="1">
      <c r="A121" s="79" t="s">
        <v>103</v>
      </c>
      <c r="B121" s="103"/>
      <c r="C121" s="94"/>
      <c r="D121" s="80">
        <f>D101+D105+D107</f>
        <v>350623.22504</v>
      </c>
      <c r="E121" s="80">
        <f>E101+E105+E107</f>
        <v>81.71520000000001</v>
      </c>
      <c r="F121" s="80">
        <f>F101+F105+F107</f>
        <v>0</v>
      </c>
      <c r="G121" s="80">
        <f>G101+G105+G107</f>
        <v>110.40520000000001</v>
      </c>
      <c r="H121" s="80">
        <f>H101+H105+H107</f>
        <v>9.2096</v>
      </c>
      <c r="K121" s="93"/>
    </row>
    <row r="122" spans="1:11" s="92" customFormat="1" ht="18.75">
      <c r="A122" s="104"/>
      <c r="B122" s="90"/>
      <c r="C122" s="91"/>
      <c r="D122" s="91"/>
      <c r="E122" s="91"/>
      <c r="F122" s="91"/>
      <c r="G122" s="91"/>
      <c r="H122" s="91"/>
      <c r="K122" s="93"/>
    </row>
    <row r="123" spans="1:11" s="92" customFormat="1" ht="18.75">
      <c r="A123" s="104"/>
      <c r="B123" s="90"/>
      <c r="C123" s="91"/>
      <c r="D123" s="91"/>
      <c r="E123" s="91"/>
      <c r="F123" s="91"/>
      <c r="G123" s="91"/>
      <c r="H123" s="91"/>
      <c r="K123" s="93"/>
    </row>
    <row r="124" spans="1:11" s="92" customFormat="1" ht="18.75">
      <c r="A124" s="104"/>
      <c r="B124" s="90"/>
      <c r="C124" s="91"/>
      <c r="D124" s="91"/>
      <c r="E124" s="91"/>
      <c r="F124" s="91"/>
      <c r="G124" s="91"/>
      <c r="H124" s="91"/>
      <c r="K124" s="93"/>
    </row>
    <row r="125" spans="1:11" s="92" customFormat="1" ht="19.5" thickBot="1">
      <c r="A125" s="89"/>
      <c r="B125" s="90"/>
      <c r="C125" s="91"/>
      <c r="D125" s="91"/>
      <c r="E125" s="91"/>
      <c r="F125" s="91"/>
      <c r="G125" s="91"/>
      <c r="H125" s="91"/>
      <c r="K125" s="93"/>
    </row>
    <row r="126" spans="1:11" s="92" customFormat="1" ht="19.5" thickBot="1">
      <c r="A126" s="66" t="s">
        <v>30</v>
      </c>
      <c r="B126" s="81" t="s">
        <v>12</v>
      </c>
      <c r="C126" s="81" t="s">
        <v>31</v>
      </c>
      <c r="D126" s="82"/>
      <c r="E126" s="81" t="s">
        <v>31</v>
      </c>
      <c r="F126" s="83"/>
      <c r="G126" s="81" t="s">
        <v>31</v>
      </c>
      <c r="H126" s="83"/>
      <c r="K126" s="93"/>
    </row>
    <row r="127" spans="1:11" s="84" customFormat="1" ht="19.5">
      <c r="A127" s="105"/>
      <c r="B127" s="106"/>
      <c r="C127" s="107"/>
      <c r="D127" s="107"/>
      <c r="E127" s="107"/>
      <c r="F127" s="107"/>
      <c r="G127" s="107"/>
      <c r="H127" s="107"/>
      <c r="K127" s="85"/>
    </row>
    <row r="128" spans="1:11" s="87" customFormat="1" ht="14.25">
      <c r="A128" s="126" t="s">
        <v>33</v>
      </c>
      <c r="B128" s="126"/>
      <c r="C128" s="126"/>
      <c r="D128" s="126"/>
      <c r="E128" s="126"/>
      <c r="F128" s="126"/>
      <c r="K128" s="88"/>
    </row>
    <row r="129" s="87" customFormat="1" ht="12.75">
      <c r="K129" s="88"/>
    </row>
    <row r="130" spans="1:11" s="87" customFormat="1" ht="12.75">
      <c r="A130" s="86" t="s">
        <v>34</v>
      </c>
      <c r="K130" s="88"/>
    </row>
    <row r="131" s="87" customFormat="1" ht="12.75">
      <c r="K131" s="88"/>
    </row>
    <row r="132" s="87" customFormat="1" ht="12.75">
      <c r="K132" s="88"/>
    </row>
    <row r="133" s="87" customFormat="1" ht="12.75">
      <c r="K133" s="88"/>
    </row>
    <row r="134" s="87" customFormat="1" ht="12.75">
      <c r="K134" s="88"/>
    </row>
    <row r="135" s="87" customFormat="1" ht="12.75">
      <c r="K135" s="88"/>
    </row>
    <row r="136" s="87" customFormat="1" ht="12.75">
      <c r="K136" s="88"/>
    </row>
    <row r="137" s="87" customFormat="1" ht="12.75">
      <c r="K137" s="88"/>
    </row>
    <row r="138" s="87" customFormat="1" ht="12.75">
      <c r="K138" s="88"/>
    </row>
    <row r="139" s="87" customFormat="1" ht="12.75">
      <c r="K139" s="88"/>
    </row>
    <row r="140" s="87" customFormat="1" ht="12.75">
      <c r="K140" s="88"/>
    </row>
    <row r="141" s="87" customFormat="1" ht="12.75">
      <c r="K141" s="88"/>
    </row>
    <row r="142" s="87" customFormat="1" ht="12.75">
      <c r="K142" s="88"/>
    </row>
    <row r="143" s="87" customFormat="1" ht="12.75">
      <c r="K143" s="88"/>
    </row>
    <row r="144" s="87" customFormat="1" ht="12.75">
      <c r="K144" s="88"/>
    </row>
    <row r="145" s="87" customFormat="1" ht="12.75">
      <c r="K145" s="88"/>
    </row>
    <row r="146" s="87" customFormat="1" ht="12.75">
      <c r="K146" s="88"/>
    </row>
    <row r="147" s="87" customFormat="1" ht="12.75">
      <c r="K147" s="88"/>
    </row>
    <row r="148" s="87" customFormat="1" ht="12.75">
      <c r="K148" s="88"/>
    </row>
  </sheetData>
  <sheetProtection/>
  <mergeCells count="12">
    <mergeCell ref="A8:H8"/>
    <mergeCell ref="A9:H9"/>
    <mergeCell ref="A10:H10"/>
    <mergeCell ref="A11:H11"/>
    <mergeCell ref="A14:H14"/>
    <mergeCell ref="A128:F128"/>
    <mergeCell ref="A1:H1"/>
    <mergeCell ref="B2:H2"/>
    <mergeCell ref="B3:H3"/>
    <mergeCell ref="B4:H4"/>
    <mergeCell ref="A6:H6"/>
    <mergeCell ref="A7:H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2012-05-25T11:30:28Z</cp:lastPrinted>
  <dcterms:created xsi:type="dcterms:W3CDTF">2010-04-02T14:46:04Z</dcterms:created>
  <dcterms:modified xsi:type="dcterms:W3CDTF">2012-07-25T09:08:26Z</dcterms:modified>
  <cp:category/>
  <cp:version/>
  <cp:contentType/>
  <cp:contentStatus/>
</cp:coreProperties>
</file>