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 290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голосованию'!$A$1:$F$120</definedName>
    <definedName name="_xlnm.Print_Area" localSheetId="1">'по заявлению'!$A$1:$F$122</definedName>
    <definedName name="_xlnm.Print_Area" localSheetId="0">'проект 290'!$A$1:$F$132</definedName>
  </definedNames>
  <calcPr fullCalcOnLoad="1" fullPrecision="0"/>
</workbook>
</file>

<file path=xl/sharedStrings.xml><?xml version="1.0" encoding="utf-8"?>
<sst xmlns="http://schemas.openxmlformats.org/spreadsheetml/2006/main" count="639" uniqueCount="162">
  <si>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</si>
  <si>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</si>
  <si>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</si>
  <si>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</si>
  <si>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</si>
  <si>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</si>
  <si>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</si>
  <si>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</si>
  <si>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</si>
  <si>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</si>
  <si>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</si>
  <si>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</si>
  <si>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</si>
  <si>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</si>
  <si>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</si>
  <si>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</si>
  <si>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</si>
  <si>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</si>
  <si>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</si>
  <si>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</si>
  <si>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</si>
  <si>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</si>
  <si>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</si>
  <si>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</si>
  <si>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</si>
  <si>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</si>
  <si>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</si>
  <si>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</si>
  <si>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</si>
  <si>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</si>
  <si>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</si>
  <si>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</si>
  <si>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</si>
  <si>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</si>
  <si>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</si>
  <si>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</si>
  <si>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</si>
  <si>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</si>
  <si>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</si>
  <si>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</si>
  <si>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</si>
  <si>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</si>
  <si>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</si>
  <si>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</si>
  <si>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</si>
  <si>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</si>
  <si>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</si>
  <si>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</si>
  <si>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</si>
  <si>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</si>
  <si>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</si>
  <si>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</si>
  <si>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</si>
  <si>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</si>
  <si>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</si>
  <si>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</si>
  <si>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</si>
  <si>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</si>
  <si>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</si>
  <si>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от снега и наледи подъездных козырьков</t>
  </si>
  <si>
    <t>Дополнительные работы (текущий ремонт), в т.ч.:</t>
  </si>
  <si>
    <t>ВСЕГО:</t>
  </si>
  <si>
    <t>Сбор, вывоз и утилизация ТБО*, руб/м2</t>
  </si>
  <si>
    <t>учет работ по капремонту</t>
  </si>
  <si>
    <t>1 раз в 3 года</t>
  </si>
  <si>
    <t>Итого:</t>
  </si>
  <si>
    <t>Управление многоквартирным домом, всего в т.ч.</t>
  </si>
  <si>
    <t>Огнезащитная обработка чердачных помещений</t>
  </si>
  <si>
    <t>1 раз в 5 лет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</si>
  <si>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</si>
  <si>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</si>
  <si>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</si>
  <si>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</si>
  <si>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</si>
  <si>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</si>
  <si>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организация и контроль выполнения работ, оказания услуг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</si>
  <si>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</si>
  <si>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</si>
  <si>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</si>
  <si>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</si>
  <si>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</si>
  <si>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</si>
  <si>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</si>
  <si>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</si>
  <si>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</si>
  <si>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</si>
  <si>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</si>
  <si>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</si>
  <si>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</si>
  <si>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</si>
  <si>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</si>
  <si>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</si>
  <si>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</si>
  <si>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</si>
  <si>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</si>
  <si>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</si>
  <si>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</si>
  <si>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</si>
  <si>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</si>
  <si>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</si>
  <si>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</si>
  <si>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</si>
  <si>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гидравлическое испытание элеваторных узлов и запорной арматуры</t>
  </si>
  <si>
    <t>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</si>
  <si>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</si>
  <si>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</si>
  <si>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</si>
  <si>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</si>
  <si>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</si>
  <si>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</si>
  <si>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</si>
  <si>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</si>
  <si>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</si>
  <si>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</si>
  <si>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</si>
  <si>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</si>
  <si>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</si>
  <si>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замена насоса хвс /резерв/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</si>
  <si>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</si>
  <si>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скатной кровли: укрепление примыканий - 80 мп, парапетов - 3,2 мп; герметизация швов - 160 мп</t>
  </si>
  <si>
    <t>Ремонт фасада - 272 м2</t>
  </si>
  <si>
    <t>Заполнение слуховых окон рейками - 5 шт.</t>
  </si>
  <si>
    <t>Ремонт входа в подвал</t>
  </si>
  <si>
    <t>Смена шаровых кранов по стоякам отопления в узле ХВС диам. 25 мм - 2 шт.</t>
  </si>
  <si>
    <t>Установка шаровых кранов на отоплении в узле ХВС (спускники) диам. 15 мм - 2шт.</t>
  </si>
  <si>
    <t>Установка шаровых кранов Р1, Р4 (на элев. узел - спускники) диам. 15 мм - 2шт.</t>
  </si>
  <si>
    <t>Смена задвижек на СТС в ТУ (на розливы) диам. 50мм - 4 шт.</t>
  </si>
  <si>
    <t>Изоляция трубопроводов составом "Корунд" в элев. узле диам. 57 мм - 20 мп.</t>
  </si>
  <si>
    <t>Установка полуотводов на чердаке на вытяжки канализации ПВХ диам. 100 мм - 5 шт.</t>
  </si>
  <si>
    <t>Уборка мусора в ТУ и тех подвале - 1,5 м3</t>
  </si>
  <si>
    <t>Проект</t>
  </si>
  <si>
    <t>2016 -2017 гг.</t>
  </si>
  <si>
    <t>(стоимость услуг  увеличена на 10 % в соответствии с уровнем инфляции 2015 г.)</t>
  </si>
  <si>
    <t>по адресу: ул.Ленинского Комсомола, д.57 (Sжилые + нежилые =3636,3 м2, S придом.тер.=3019,44м2)</t>
  </si>
  <si>
    <t>объем работ</t>
  </si>
  <si>
    <t>3636,3 м2</t>
  </si>
  <si>
    <t>3019,44 м2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</si>
  <si>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</si>
  <si>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</si>
  <si>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1 шт</t>
  </si>
  <si>
    <t xml:space="preserve">отключение системы отопления </t>
  </si>
  <si>
    <t xml:space="preserve">подключение системы отопления с регулировкой </t>
  </si>
  <si>
    <t>погодное регулирование системы отопления (ориентировочная стоимость)</t>
  </si>
  <si>
    <t>изготовление градозащитного заземления на домах с металлической крышей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</si>
  <si>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</si>
  <si>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</si>
  <si>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Приложение № 3</t>
  </si>
  <si>
    <t xml:space="preserve">от _____________ 2016 г </t>
  </si>
  <si>
    <t>251,2 м2</t>
  </si>
  <si>
    <t>302 м</t>
  </si>
  <si>
    <t>989,8 м2</t>
  </si>
  <si>
    <t>363 м</t>
  </si>
  <si>
    <t>210 м</t>
  </si>
  <si>
    <t>115 м</t>
  </si>
  <si>
    <t>335 м</t>
  </si>
  <si>
    <t>240 м</t>
  </si>
  <si>
    <t>90 каналов</t>
  </si>
  <si>
    <t>1243 м2</t>
  </si>
  <si>
    <t>ВСЕГО (без содержания лестничных клеток)</t>
  </si>
  <si>
    <t>ревизия задвижек СТС диам. 50мм - 4 шт.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</si>
  <si>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восстановление общедомового уличного освещения, устранение неплотностей в вентиляционных каналах и шахтах, устранение засоров в каналах, пылеудаление и дезинфекция вентканалов)</t>
    </r>
  </si>
  <si>
    <t>ВСЕГО (с содержания лестничных клеток)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</si>
</sst>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left" vertical="center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left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left" vertical="center" wrapText="1"/>
    </xf>
    <xf numFmtId="4" fontId="0" fillId="24" borderId="17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left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25" borderId="0" xfId="0" applyFont="1" applyFill="1" applyAlignment="1">
      <alignment horizontal="center"/>
    </xf>
    <xf numFmtId="2" fontId="24" fillId="26" borderId="15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/>
    </xf>
    <xf numFmtId="0" fontId="25" fillId="26" borderId="0" xfId="0" applyFont="1" applyFill="1" applyAlignment="1">
      <alignment horizontal="center"/>
    </xf>
    <xf numFmtId="0" fontId="18" fillId="26" borderId="14" xfId="0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4" fontId="0" fillId="26" borderId="23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4" fontId="0" fillId="26" borderId="17" xfId="0" applyNumberFormat="1" applyFont="1" applyFill="1" applyBorder="1" applyAlignment="1">
      <alignment horizontal="center" vertical="center" wrapText="1"/>
    </xf>
    <xf numFmtId="4" fontId="24" fillId="26" borderId="14" xfId="0" applyNumberFormat="1" applyFont="1" applyFill="1" applyBorder="1" applyAlignment="1">
      <alignment horizontal="left" vertical="center" wrapText="1"/>
    </xf>
    <xf numFmtId="4" fontId="24" fillId="26" borderId="15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24" fillId="26" borderId="22" xfId="0" applyNumberFormat="1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left" vertical="center" wrapText="1"/>
    </xf>
    <xf numFmtId="0" fontId="18" fillId="26" borderId="17" xfId="0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2" fontId="18" fillId="26" borderId="26" xfId="0" applyNumberFormat="1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left" vertical="center" wrapText="1"/>
    </xf>
    <xf numFmtId="0" fontId="0" fillId="26" borderId="17" xfId="0" applyFont="1" applyFill="1" applyBorder="1" applyAlignment="1">
      <alignment horizontal="center" vertical="center" wrapText="1"/>
    </xf>
    <xf numFmtId="2" fontId="0" fillId="26" borderId="25" xfId="0" applyNumberFormat="1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4" fontId="0" fillId="26" borderId="17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left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center" vertical="center"/>
    </xf>
    <xf numFmtId="2" fontId="18" fillId="26" borderId="11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/>
    </xf>
    <xf numFmtId="4" fontId="19" fillId="24" borderId="0" xfId="0" applyNumberFormat="1" applyFont="1" applyFill="1" applyBorder="1" applyAlignment="1">
      <alignment/>
    </xf>
    <xf numFmtId="4" fontId="18" fillId="24" borderId="27" xfId="0" applyNumberFormat="1" applyFont="1" applyFill="1" applyBorder="1" applyAlignment="1">
      <alignment horizontal="left" vertical="center" wrapText="1"/>
    </xf>
    <xf numFmtId="4" fontId="19" fillId="24" borderId="27" xfId="0" applyNumberFormat="1" applyFont="1" applyFill="1" applyBorder="1" applyAlignment="1">
      <alignment/>
    </xf>
    <xf numFmtId="4" fontId="19" fillId="24" borderId="27" xfId="0" applyNumberFormat="1" applyFont="1" applyFill="1" applyBorder="1" applyAlignment="1">
      <alignment horizontal="center"/>
    </xf>
    <xf numFmtId="4" fontId="19" fillId="0" borderId="27" xfId="0" applyNumberFormat="1" applyFont="1" applyFill="1" applyBorder="1" applyAlignment="1">
      <alignment horizontal="center"/>
    </xf>
    <xf numFmtId="0" fontId="18" fillId="26" borderId="28" xfId="0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4" fontId="18" fillId="26" borderId="17" xfId="0" applyNumberFormat="1" applyFont="1" applyFill="1" applyBorder="1" applyAlignment="1">
      <alignment horizontal="center" vertical="center" wrapText="1"/>
    </xf>
    <xf numFmtId="4" fontId="18" fillId="26" borderId="28" xfId="0" applyNumberFormat="1" applyFont="1" applyFill="1" applyBorder="1" applyAlignment="1">
      <alignment horizontal="center" vertical="center" wrapText="1"/>
    </xf>
    <xf numFmtId="4" fontId="18" fillId="26" borderId="30" xfId="0" applyNumberFormat="1" applyFont="1" applyFill="1" applyBorder="1" applyAlignment="1">
      <alignment horizontal="center"/>
    </xf>
    <xf numFmtId="4" fontId="18" fillId="26" borderId="11" xfId="0" applyNumberFormat="1" applyFont="1" applyFill="1" applyBorder="1" applyAlignment="1">
      <alignment horizontal="center" vertical="center" wrapText="1"/>
    </xf>
    <xf numFmtId="4" fontId="18" fillId="26" borderId="24" xfId="0" applyNumberFormat="1" applyFont="1" applyFill="1" applyBorder="1" applyAlignment="1">
      <alignment horizontal="center" vertical="center" wrapText="1"/>
    </xf>
    <xf numFmtId="4" fontId="24" fillId="26" borderId="24" xfId="0" applyNumberFormat="1" applyFont="1" applyFill="1" applyBorder="1" applyAlignment="1">
      <alignment horizontal="center" vertical="center" wrapText="1"/>
    </xf>
    <xf numFmtId="4" fontId="18" fillId="26" borderId="15" xfId="0" applyNumberFormat="1" applyFont="1" applyFill="1" applyBorder="1" applyAlignment="1">
      <alignment horizontal="center" vertical="center" wrapText="1"/>
    </xf>
    <xf numFmtId="4" fontId="0" fillId="26" borderId="24" xfId="0" applyNumberFormat="1" applyFont="1" applyFill="1" applyBorder="1" applyAlignment="1">
      <alignment horizontal="center" vertical="center" wrapText="1"/>
    </xf>
    <xf numFmtId="4" fontId="0" fillId="26" borderId="0" xfId="0" applyNumberFormat="1" applyFont="1" applyFill="1" applyBorder="1" applyAlignment="1">
      <alignment horizontal="center" vertical="center" wrapText="1"/>
    </xf>
    <xf numFmtId="4" fontId="0" fillId="24" borderId="31" xfId="0" applyNumberFormat="1" applyFont="1" applyFill="1" applyBorder="1" applyAlignment="1">
      <alignment horizontal="left" vertical="center" wrapText="1"/>
    </xf>
    <xf numFmtId="4" fontId="0" fillId="24" borderId="26" xfId="0" applyNumberFormat="1" applyFont="1" applyFill="1" applyBorder="1" applyAlignment="1">
      <alignment horizontal="center" vertical="center" wrapText="1"/>
    </xf>
    <xf numFmtId="4" fontId="0" fillId="26" borderId="32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/>
    </xf>
    <xf numFmtId="2" fontId="0" fillId="26" borderId="17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/>
    </xf>
    <xf numFmtId="4" fontId="18" fillId="24" borderId="33" xfId="0" applyNumberFormat="1" applyFont="1" applyFill="1" applyBorder="1" applyAlignment="1">
      <alignment horizontal="left" vertical="center" wrapText="1"/>
    </xf>
    <xf numFmtId="0" fontId="0" fillId="24" borderId="17" xfId="0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4" xfId="0" applyNumberFormat="1" applyFont="1" applyFill="1" applyBorder="1" applyAlignment="1">
      <alignment horizontal="center" vertical="center" wrapText="1"/>
    </xf>
    <xf numFmtId="0" fontId="0" fillId="26" borderId="34" xfId="0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26" fillId="26" borderId="0" xfId="0" applyFont="1" applyFill="1" applyAlignment="1">
      <alignment horizontal="center"/>
    </xf>
    <xf numFmtId="0" fontId="20" fillId="2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zoomScale="90" zoomScaleNormal="90" zoomScalePageLayoutView="0" workbookViewId="0" topLeftCell="A89">
      <selection activeCell="J108" sqref="J108"/>
    </sheetView>
  </sheetViews>
  <sheetFormatPr defaultColWidth="9.00390625" defaultRowHeight="12.75"/>
  <cols>
    <col min="1" max="1" width="72.75390625" style="4" customWidth="1"/>
    <col min="2" max="2" width="19.125" style="4" customWidth="1"/>
    <col min="3" max="3" width="13.875" style="4" customWidth="1"/>
    <col min="4" max="4" width="17.125" style="39" customWidth="1"/>
    <col min="5" max="5" width="13.875" style="39" customWidth="1"/>
    <col min="6" max="6" width="20.875" style="39" customWidth="1"/>
    <col min="7" max="7" width="15.375" style="4" customWidth="1"/>
    <col min="8" max="8" width="15.375" style="21" hidden="1" customWidth="1"/>
    <col min="9" max="12" width="15.375" style="4" customWidth="1"/>
    <col min="13" max="16384" width="9.125" style="4" customWidth="1"/>
  </cols>
  <sheetData>
    <row r="1" spans="1:6" ht="16.5" customHeight="1">
      <c r="A1" s="121" t="s">
        <v>146</v>
      </c>
      <c r="B1" s="122"/>
      <c r="C1" s="122"/>
      <c r="D1" s="122"/>
      <c r="E1" s="122"/>
      <c r="F1" s="122"/>
    </row>
    <row r="2" spans="2:6" ht="12.75" customHeight="1">
      <c r="B2" s="123"/>
      <c r="C2" s="123"/>
      <c r="D2" s="123"/>
      <c r="E2" s="122"/>
      <c r="F2" s="122"/>
    </row>
    <row r="3" spans="2:6" ht="14.25" customHeight="1">
      <c r="B3" s="123" t="s">
        <v>0</v>
      </c>
      <c r="C3" s="123"/>
      <c r="D3" s="123"/>
      <c r="E3" s="122"/>
      <c r="F3" s="122"/>
    </row>
    <row r="4" spans="1:6" ht="19.5" customHeight="1">
      <c r="A4" s="40" t="s">
        <v>131</v>
      </c>
      <c r="B4" s="123" t="s">
        <v>147</v>
      </c>
      <c r="C4" s="123"/>
      <c r="D4" s="123"/>
      <c r="E4" s="122"/>
      <c r="F4" s="122"/>
    </row>
    <row r="5" spans="1:6" ht="19.5" customHeight="1">
      <c r="A5" s="43"/>
      <c r="B5" s="42"/>
      <c r="C5" s="42"/>
      <c r="D5" s="47"/>
      <c r="E5" s="48"/>
      <c r="F5" s="48"/>
    </row>
    <row r="6" spans="1:6" ht="19.5" customHeight="1">
      <c r="A6" s="135" t="s">
        <v>130</v>
      </c>
      <c r="B6" s="135"/>
      <c r="C6" s="135"/>
      <c r="D6" s="135"/>
      <c r="E6" s="135"/>
      <c r="F6" s="135"/>
    </row>
    <row r="7" spans="2:7" ht="35.25" customHeight="1" hidden="1">
      <c r="B7" s="1"/>
      <c r="C7" s="1"/>
      <c r="D7" s="49"/>
      <c r="E7" s="49"/>
      <c r="F7" s="49"/>
      <c r="G7" s="1"/>
    </row>
    <row r="8" spans="1:7" ht="25.5" customHeight="1">
      <c r="A8" s="136" t="s">
        <v>132</v>
      </c>
      <c r="B8" s="136"/>
      <c r="C8" s="136"/>
      <c r="D8" s="136"/>
      <c r="E8" s="136"/>
      <c r="F8" s="136"/>
      <c r="G8" s="1"/>
    </row>
    <row r="9" spans="1:8" s="5" customFormat="1" ht="22.5" customHeight="1">
      <c r="A9" s="124" t="s">
        <v>1</v>
      </c>
      <c r="B9" s="124"/>
      <c r="C9" s="124"/>
      <c r="D9" s="124"/>
      <c r="E9" s="125"/>
      <c r="F9" s="125"/>
      <c r="H9" s="22"/>
    </row>
    <row r="10" spans="1:6" s="6" customFormat="1" ht="18.75" customHeight="1">
      <c r="A10" s="124" t="s">
        <v>133</v>
      </c>
      <c r="B10" s="124"/>
      <c r="C10" s="124"/>
      <c r="D10" s="124"/>
      <c r="E10" s="125"/>
      <c r="F10" s="125"/>
    </row>
    <row r="11" spans="1:6" s="7" customFormat="1" ht="17.25" customHeight="1">
      <c r="A11" s="126" t="s">
        <v>48</v>
      </c>
      <c r="B11" s="126"/>
      <c r="C11" s="126"/>
      <c r="D11" s="126"/>
      <c r="E11" s="127"/>
      <c r="F11" s="127"/>
    </row>
    <row r="12" spans="1:6" s="6" customFormat="1" ht="30" customHeight="1" thickBot="1">
      <c r="A12" s="128" t="s">
        <v>52</v>
      </c>
      <c r="B12" s="128"/>
      <c r="C12" s="128"/>
      <c r="D12" s="128"/>
      <c r="E12" s="129"/>
      <c r="F12" s="129"/>
    </row>
    <row r="13" spans="1:8" s="11" customFormat="1" ht="139.5" customHeight="1" thickBot="1">
      <c r="A13" s="8" t="s">
        <v>2</v>
      </c>
      <c r="B13" s="9" t="s">
        <v>3</v>
      </c>
      <c r="C13" s="10" t="s">
        <v>134</v>
      </c>
      <c r="D13" s="50" t="s">
        <v>29</v>
      </c>
      <c r="E13" s="50" t="s">
        <v>4</v>
      </c>
      <c r="F13" s="51" t="s">
        <v>5</v>
      </c>
      <c r="H13" s="23"/>
    </row>
    <row r="14" spans="1:8" s="14" customFormat="1" ht="12.75">
      <c r="A14" s="12">
        <v>1</v>
      </c>
      <c r="B14" s="13">
        <v>2</v>
      </c>
      <c r="C14" s="13">
        <v>3</v>
      </c>
      <c r="D14" s="52">
        <v>4</v>
      </c>
      <c r="E14" s="53">
        <v>5</v>
      </c>
      <c r="F14" s="54">
        <v>6</v>
      </c>
      <c r="H14" s="24"/>
    </row>
    <row r="15" spans="1:8" s="14" customFormat="1" ht="49.5" customHeight="1">
      <c r="A15" s="130" t="s">
        <v>6</v>
      </c>
      <c r="B15" s="131"/>
      <c r="C15" s="131"/>
      <c r="D15" s="131"/>
      <c r="E15" s="132"/>
      <c r="F15" s="133"/>
      <c r="H15" s="24"/>
    </row>
    <row r="16" spans="1:8" s="11" customFormat="1" ht="19.5" customHeight="1">
      <c r="A16" s="44" t="s">
        <v>66</v>
      </c>
      <c r="B16" s="73" t="s">
        <v>7</v>
      </c>
      <c r="C16" s="67" t="s">
        <v>135</v>
      </c>
      <c r="D16" s="105">
        <f>E16*G16</f>
        <v>146615.62</v>
      </c>
      <c r="E16" s="67">
        <f>F16*12</f>
        <v>40.32</v>
      </c>
      <c r="F16" s="69">
        <f>F26+F28</f>
        <v>3.36</v>
      </c>
      <c r="G16" s="11">
        <v>3636.3</v>
      </c>
      <c r="H16" s="23">
        <v>2.24</v>
      </c>
    </row>
    <row r="17" spans="1:8" s="11" customFormat="1" ht="31.5" customHeight="1">
      <c r="A17" s="65" t="s">
        <v>53</v>
      </c>
      <c r="B17" s="66" t="s">
        <v>54</v>
      </c>
      <c r="C17" s="67"/>
      <c r="D17" s="105"/>
      <c r="E17" s="67"/>
      <c r="F17" s="69"/>
      <c r="H17" s="23"/>
    </row>
    <row r="18" spans="1:8" s="11" customFormat="1" ht="17.25" customHeight="1">
      <c r="A18" s="65" t="s">
        <v>55</v>
      </c>
      <c r="B18" s="66" t="s">
        <v>54</v>
      </c>
      <c r="C18" s="67"/>
      <c r="D18" s="105"/>
      <c r="E18" s="67"/>
      <c r="F18" s="69"/>
      <c r="H18" s="23"/>
    </row>
    <row r="19" spans="1:8" s="11" customFormat="1" ht="107.25" customHeight="1">
      <c r="A19" s="65" t="s">
        <v>69</v>
      </c>
      <c r="B19" s="66" t="s">
        <v>19</v>
      </c>
      <c r="C19" s="67"/>
      <c r="D19" s="105"/>
      <c r="E19" s="67"/>
      <c r="F19" s="69"/>
      <c r="H19" s="23"/>
    </row>
    <row r="20" spans="1:8" s="11" customFormat="1" ht="15">
      <c r="A20" s="65" t="s">
        <v>70</v>
      </c>
      <c r="B20" s="66" t="s">
        <v>54</v>
      </c>
      <c r="C20" s="67"/>
      <c r="D20" s="105"/>
      <c r="E20" s="67"/>
      <c r="F20" s="69"/>
      <c r="H20" s="23"/>
    </row>
    <row r="21" spans="1:8" s="11" customFormat="1" ht="16.5" customHeight="1">
      <c r="A21" s="65" t="s">
        <v>75</v>
      </c>
      <c r="B21" s="66" t="s">
        <v>54</v>
      </c>
      <c r="C21" s="67"/>
      <c r="D21" s="105"/>
      <c r="E21" s="67"/>
      <c r="F21" s="69"/>
      <c r="H21" s="23"/>
    </row>
    <row r="22" spans="1:8" s="11" customFormat="1" ht="25.5">
      <c r="A22" s="65" t="s">
        <v>71</v>
      </c>
      <c r="B22" s="66" t="s">
        <v>10</v>
      </c>
      <c r="C22" s="67"/>
      <c r="D22" s="105"/>
      <c r="E22" s="67"/>
      <c r="F22" s="69"/>
      <c r="H22" s="23"/>
    </row>
    <row r="23" spans="1:8" s="11" customFormat="1" ht="15">
      <c r="A23" s="65" t="s">
        <v>72</v>
      </c>
      <c r="B23" s="66" t="s">
        <v>12</v>
      </c>
      <c r="C23" s="67"/>
      <c r="D23" s="105"/>
      <c r="E23" s="67"/>
      <c r="F23" s="69"/>
      <c r="H23" s="23"/>
    </row>
    <row r="24" spans="1:8" s="11" customFormat="1" ht="15">
      <c r="A24" s="65" t="s">
        <v>73</v>
      </c>
      <c r="B24" s="66" t="s">
        <v>54</v>
      </c>
      <c r="C24" s="67"/>
      <c r="D24" s="105"/>
      <c r="E24" s="67"/>
      <c r="F24" s="69"/>
      <c r="H24" s="23"/>
    </row>
    <row r="25" spans="1:8" s="11" customFormat="1" ht="15">
      <c r="A25" s="65" t="s">
        <v>74</v>
      </c>
      <c r="B25" s="66" t="s">
        <v>14</v>
      </c>
      <c r="C25" s="67"/>
      <c r="D25" s="105"/>
      <c r="E25" s="67"/>
      <c r="F25" s="69"/>
      <c r="H25" s="23"/>
    </row>
    <row r="26" spans="1:8" s="11" customFormat="1" ht="15">
      <c r="A26" s="44" t="s">
        <v>65</v>
      </c>
      <c r="B26" s="45"/>
      <c r="C26" s="41"/>
      <c r="D26" s="106"/>
      <c r="E26" s="41"/>
      <c r="F26" s="69">
        <v>3.24</v>
      </c>
      <c r="G26" s="11">
        <v>3636.3</v>
      </c>
      <c r="H26" s="23"/>
    </row>
    <row r="27" spans="1:8" s="11" customFormat="1" ht="15">
      <c r="A27" s="46" t="s">
        <v>63</v>
      </c>
      <c r="B27" s="45" t="s">
        <v>54</v>
      </c>
      <c r="C27" s="41"/>
      <c r="D27" s="106"/>
      <c r="E27" s="41"/>
      <c r="F27" s="70">
        <v>0.12</v>
      </c>
      <c r="G27" s="11">
        <v>3636.3</v>
      </c>
      <c r="H27" s="23"/>
    </row>
    <row r="28" spans="1:8" s="11" customFormat="1" ht="15">
      <c r="A28" s="44" t="s">
        <v>65</v>
      </c>
      <c r="B28" s="45"/>
      <c r="C28" s="41"/>
      <c r="D28" s="106"/>
      <c r="E28" s="41"/>
      <c r="F28" s="69">
        <f>F27</f>
        <v>0.12</v>
      </c>
      <c r="G28" s="11">
        <v>3636.3</v>
      </c>
      <c r="H28" s="23"/>
    </row>
    <row r="29" spans="1:8" s="11" customFormat="1" ht="30">
      <c r="A29" s="44" t="s">
        <v>8</v>
      </c>
      <c r="B29" s="71" t="s">
        <v>9</v>
      </c>
      <c r="C29" s="67" t="s">
        <v>136</v>
      </c>
      <c r="D29" s="105">
        <f>E29*G29</f>
        <v>145306.55</v>
      </c>
      <c r="E29" s="67">
        <f>F29*12</f>
        <v>39.96</v>
      </c>
      <c r="F29" s="69">
        <v>3.33</v>
      </c>
      <c r="G29" s="11">
        <v>3636.3</v>
      </c>
      <c r="H29" s="23">
        <v>2.4</v>
      </c>
    </row>
    <row r="30" spans="1:8" s="11" customFormat="1" ht="15">
      <c r="A30" s="65" t="s">
        <v>76</v>
      </c>
      <c r="B30" s="66" t="s">
        <v>9</v>
      </c>
      <c r="C30" s="67"/>
      <c r="D30" s="105"/>
      <c r="E30" s="67"/>
      <c r="F30" s="69"/>
      <c r="G30" s="11">
        <v>3636.3</v>
      </c>
      <c r="H30" s="23"/>
    </row>
    <row r="31" spans="1:8" s="11" customFormat="1" ht="15">
      <c r="A31" s="65" t="s">
        <v>77</v>
      </c>
      <c r="B31" s="66" t="s">
        <v>78</v>
      </c>
      <c r="C31" s="67"/>
      <c r="D31" s="105"/>
      <c r="E31" s="67"/>
      <c r="F31" s="69"/>
      <c r="G31" s="11">
        <v>3636.3</v>
      </c>
      <c r="H31" s="23"/>
    </row>
    <row r="32" spans="1:8" s="11" customFormat="1" ht="15">
      <c r="A32" s="65" t="s">
        <v>79</v>
      </c>
      <c r="B32" s="66" t="s">
        <v>80</v>
      </c>
      <c r="C32" s="67"/>
      <c r="D32" s="105"/>
      <c r="E32" s="67"/>
      <c r="F32" s="69"/>
      <c r="G32" s="11">
        <v>3636.3</v>
      </c>
      <c r="H32" s="23"/>
    </row>
    <row r="33" spans="1:8" s="11" customFormat="1" ht="15">
      <c r="A33" s="65" t="s">
        <v>49</v>
      </c>
      <c r="B33" s="66" t="s">
        <v>9</v>
      </c>
      <c r="C33" s="67"/>
      <c r="D33" s="105"/>
      <c r="E33" s="67"/>
      <c r="F33" s="69"/>
      <c r="G33" s="11">
        <v>3636.3</v>
      </c>
      <c r="H33" s="23"/>
    </row>
    <row r="34" spans="1:8" s="11" customFormat="1" ht="25.5">
      <c r="A34" s="65" t="s">
        <v>50</v>
      </c>
      <c r="B34" s="66" t="s">
        <v>10</v>
      </c>
      <c r="C34" s="67"/>
      <c r="D34" s="105"/>
      <c r="E34" s="67"/>
      <c r="F34" s="69"/>
      <c r="G34" s="11">
        <v>3636.3</v>
      </c>
      <c r="H34" s="23"/>
    </row>
    <row r="35" spans="1:8" s="11" customFormat="1" ht="15">
      <c r="A35" s="65" t="s">
        <v>56</v>
      </c>
      <c r="B35" s="66" t="s">
        <v>9</v>
      </c>
      <c r="C35" s="67"/>
      <c r="D35" s="105"/>
      <c r="E35" s="67"/>
      <c r="F35" s="69"/>
      <c r="G35" s="11">
        <v>3636.3</v>
      </c>
      <c r="H35" s="23"/>
    </row>
    <row r="36" spans="1:8" s="11" customFormat="1" ht="15">
      <c r="A36" s="65" t="s">
        <v>57</v>
      </c>
      <c r="B36" s="66" t="s">
        <v>9</v>
      </c>
      <c r="C36" s="67"/>
      <c r="D36" s="105"/>
      <c r="E36" s="67"/>
      <c r="F36" s="69"/>
      <c r="G36" s="11">
        <v>3636.3</v>
      </c>
      <c r="H36" s="23"/>
    </row>
    <row r="37" spans="1:8" s="11" customFormat="1" ht="25.5">
      <c r="A37" s="65" t="s">
        <v>58</v>
      </c>
      <c r="B37" s="66" t="s">
        <v>51</v>
      </c>
      <c r="C37" s="67"/>
      <c r="D37" s="105"/>
      <c r="E37" s="67"/>
      <c r="F37" s="69"/>
      <c r="G37" s="11">
        <v>3636.3</v>
      </c>
      <c r="H37" s="23"/>
    </row>
    <row r="38" spans="1:8" s="11" customFormat="1" ht="25.5">
      <c r="A38" s="65" t="s">
        <v>81</v>
      </c>
      <c r="B38" s="66" t="s">
        <v>10</v>
      </c>
      <c r="C38" s="67"/>
      <c r="D38" s="105"/>
      <c r="E38" s="67"/>
      <c r="F38" s="69"/>
      <c r="G38" s="11">
        <v>3636.3</v>
      </c>
      <c r="H38" s="23"/>
    </row>
    <row r="39" spans="1:8" s="11" customFormat="1" ht="25.5">
      <c r="A39" s="65" t="s">
        <v>82</v>
      </c>
      <c r="B39" s="66" t="s">
        <v>9</v>
      </c>
      <c r="C39" s="67"/>
      <c r="D39" s="105"/>
      <c r="E39" s="67"/>
      <c r="F39" s="69"/>
      <c r="G39" s="11">
        <v>3636.3</v>
      </c>
      <c r="H39" s="23"/>
    </row>
    <row r="40" spans="1:8" s="15" customFormat="1" ht="19.5" customHeight="1">
      <c r="A40" s="72" t="s">
        <v>11</v>
      </c>
      <c r="B40" s="73" t="s">
        <v>12</v>
      </c>
      <c r="C40" s="67" t="s">
        <v>135</v>
      </c>
      <c r="D40" s="105">
        <f>E40*G40</f>
        <v>36217.55</v>
      </c>
      <c r="E40" s="67">
        <f>F40*12</f>
        <v>9.96</v>
      </c>
      <c r="F40" s="69">
        <v>0.83</v>
      </c>
      <c r="G40" s="11">
        <v>3636.3</v>
      </c>
      <c r="H40" s="23">
        <v>0.6</v>
      </c>
    </row>
    <row r="41" spans="1:8" s="11" customFormat="1" ht="18" customHeight="1">
      <c r="A41" s="72" t="s">
        <v>83</v>
      </c>
      <c r="B41" s="73" t="s">
        <v>13</v>
      </c>
      <c r="C41" s="67" t="s">
        <v>135</v>
      </c>
      <c r="D41" s="105">
        <f>E41*G41</f>
        <v>117816.12</v>
      </c>
      <c r="E41" s="67">
        <f>F41*12</f>
        <v>32.4</v>
      </c>
      <c r="F41" s="69">
        <v>2.7</v>
      </c>
      <c r="G41" s="11">
        <v>3636.3</v>
      </c>
      <c r="H41" s="23">
        <v>1.94</v>
      </c>
    </row>
    <row r="42" spans="1:8" s="11" customFormat="1" ht="19.5" customHeight="1">
      <c r="A42" s="72" t="s">
        <v>84</v>
      </c>
      <c r="B42" s="73" t="s">
        <v>9</v>
      </c>
      <c r="C42" s="67" t="s">
        <v>148</v>
      </c>
      <c r="D42" s="105">
        <v>161295.08</v>
      </c>
      <c r="E42" s="67">
        <f>D42/G42</f>
        <v>44.36</v>
      </c>
      <c r="F42" s="69">
        <f>E42/12</f>
        <v>3.7</v>
      </c>
      <c r="G42" s="11">
        <v>3636.3</v>
      </c>
      <c r="H42" s="23"/>
    </row>
    <row r="43" spans="1:8" s="11" customFormat="1" ht="15">
      <c r="A43" s="65" t="s">
        <v>85</v>
      </c>
      <c r="B43" s="66" t="s">
        <v>19</v>
      </c>
      <c r="C43" s="67"/>
      <c r="D43" s="105"/>
      <c r="E43" s="67"/>
      <c r="F43" s="69"/>
      <c r="G43" s="11">
        <v>3636.3</v>
      </c>
      <c r="H43" s="23"/>
    </row>
    <row r="44" spans="1:8" s="11" customFormat="1" ht="15">
      <c r="A44" s="65" t="s">
        <v>86</v>
      </c>
      <c r="B44" s="66" t="s">
        <v>14</v>
      </c>
      <c r="C44" s="67"/>
      <c r="D44" s="105"/>
      <c r="E44" s="67"/>
      <c r="F44" s="69"/>
      <c r="G44" s="11">
        <v>3636.3</v>
      </c>
      <c r="H44" s="23"/>
    </row>
    <row r="45" spans="1:8" s="11" customFormat="1" ht="15">
      <c r="A45" s="65" t="s">
        <v>87</v>
      </c>
      <c r="B45" s="66" t="s">
        <v>88</v>
      </c>
      <c r="C45" s="67"/>
      <c r="D45" s="105"/>
      <c r="E45" s="67"/>
      <c r="F45" s="69"/>
      <c r="G45" s="11">
        <v>3636.3</v>
      </c>
      <c r="H45" s="23"/>
    </row>
    <row r="46" spans="1:8" s="11" customFormat="1" ht="15">
      <c r="A46" s="65" t="s">
        <v>89</v>
      </c>
      <c r="B46" s="66" t="s">
        <v>90</v>
      </c>
      <c r="C46" s="67"/>
      <c r="D46" s="105"/>
      <c r="E46" s="67"/>
      <c r="F46" s="69"/>
      <c r="G46" s="11">
        <v>3636.3</v>
      </c>
      <c r="H46" s="23"/>
    </row>
    <row r="47" spans="1:8" s="11" customFormat="1" ht="15">
      <c r="A47" s="65" t="s">
        <v>91</v>
      </c>
      <c r="B47" s="66" t="s">
        <v>88</v>
      </c>
      <c r="C47" s="67"/>
      <c r="D47" s="105"/>
      <c r="E47" s="67"/>
      <c r="F47" s="69"/>
      <c r="G47" s="11">
        <v>3636.3</v>
      </c>
      <c r="H47" s="23"/>
    </row>
    <row r="48" spans="1:8" s="14" customFormat="1" ht="30">
      <c r="A48" s="72" t="s">
        <v>92</v>
      </c>
      <c r="B48" s="73" t="s">
        <v>7</v>
      </c>
      <c r="C48" s="75" t="s">
        <v>139</v>
      </c>
      <c r="D48" s="105">
        <v>2246.78</v>
      </c>
      <c r="E48" s="67">
        <f>D48/G48</f>
        <v>0.62</v>
      </c>
      <c r="F48" s="69">
        <f>E48/12</f>
        <v>0.05</v>
      </c>
      <c r="G48" s="11">
        <v>3636.3</v>
      </c>
      <c r="H48" s="23">
        <v>0.03</v>
      </c>
    </row>
    <row r="49" spans="1:8" s="14" customFormat="1" ht="45">
      <c r="A49" s="72" t="s">
        <v>137</v>
      </c>
      <c r="B49" s="73" t="s">
        <v>7</v>
      </c>
      <c r="C49" s="68" t="s">
        <v>138</v>
      </c>
      <c r="D49" s="105">
        <v>18723.21</v>
      </c>
      <c r="E49" s="67">
        <f>D49/G49</f>
        <v>5.15</v>
      </c>
      <c r="F49" s="69">
        <f>E49/12</f>
        <v>0.43</v>
      </c>
      <c r="G49" s="11">
        <v>3636.3</v>
      </c>
      <c r="H49" s="23">
        <v>0.07</v>
      </c>
    </row>
    <row r="50" spans="1:8" s="14" customFormat="1" ht="30">
      <c r="A50" s="72" t="s">
        <v>20</v>
      </c>
      <c r="B50" s="73"/>
      <c r="C50" s="75" t="s">
        <v>149</v>
      </c>
      <c r="D50" s="105">
        <f>E50*G50</f>
        <v>8727.12</v>
      </c>
      <c r="E50" s="67">
        <f>F50*12</f>
        <v>2.4</v>
      </c>
      <c r="F50" s="69">
        <v>0.2</v>
      </c>
      <c r="G50" s="11">
        <v>3636.3</v>
      </c>
      <c r="H50" s="23">
        <v>0.14</v>
      </c>
    </row>
    <row r="51" spans="1:8" s="14" customFormat="1" ht="25.5">
      <c r="A51" s="85" t="s">
        <v>93</v>
      </c>
      <c r="B51" s="86" t="s">
        <v>64</v>
      </c>
      <c r="C51" s="75"/>
      <c r="D51" s="105"/>
      <c r="E51" s="67"/>
      <c r="F51" s="69"/>
      <c r="G51" s="11">
        <v>3636.3</v>
      </c>
      <c r="H51" s="23"/>
    </row>
    <row r="52" spans="1:8" s="14" customFormat="1" ht="16.5" customHeight="1">
      <c r="A52" s="85" t="s">
        <v>94</v>
      </c>
      <c r="B52" s="86" t="s">
        <v>64</v>
      </c>
      <c r="C52" s="75"/>
      <c r="D52" s="105"/>
      <c r="E52" s="67"/>
      <c r="F52" s="69"/>
      <c r="G52" s="11">
        <v>3636.3</v>
      </c>
      <c r="H52" s="23"/>
    </row>
    <row r="53" spans="1:8" s="14" customFormat="1" ht="15.75" customHeight="1">
      <c r="A53" s="85" t="s">
        <v>95</v>
      </c>
      <c r="B53" s="86" t="s">
        <v>54</v>
      </c>
      <c r="C53" s="75"/>
      <c r="D53" s="105"/>
      <c r="E53" s="67"/>
      <c r="F53" s="69"/>
      <c r="G53" s="11">
        <v>3636.3</v>
      </c>
      <c r="H53" s="23"/>
    </row>
    <row r="54" spans="1:8" s="14" customFormat="1" ht="15">
      <c r="A54" s="85" t="s">
        <v>96</v>
      </c>
      <c r="B54" s="86" t="s">
        <v>64</v>
      </c>
      <c r="C54" s="75"/>
      <c r="D54" s="105"/>
      <c r="E54" s="67"/>
      <c r="F54" s="69"/>
      <c r="G54" s="11">
        <v>3636.3</v>
      </c>
      <c r="H54" s="23"/>
    </row>
    <row r="55" spans="1:8" s="14" customFormat="1" ht="25.5">
      <c r="A55" s="85" t="s">
        <v>97</v>
      </c>
      <c r="B55" s="86" t="s">
        <v>64</v>
      </c>
      <c r="C55" s="75"/>
      <c r="D55" s="105"/>
      <c r="E55" s="67"/>
      <c r="F55" s="69"/>
      <c r="G55" s="11">
        <v>3636.3</v>
      </c>
      <c r="H55" s="23"/>
    </row>
    <row r="56" spans="1:8" s="14" customFormat="1" ht="21.75" customHeight="1">
      <c r="A56" s="85" t="s">
        <v>98</v>
      </c>
      <c r="B56" s="86" t="s">
        <v>64</v>
      </c>
      <c r="C56" s="75"/>
      <c r="D56" s="105"/>
      <c r="E56" s="67"/>
      <c r="F56" s="69"/>
      <c r="G56" s="11">
        <v>3636.3</v>
      </c>
      <c r="H56" s="23"/>
    </row>
    <row r="57" spans="1:8" s="14" customFormat="1" ht="25.5">
      <c r="A57" s="85" t="s">
        <v>99</v>
      </c>
      <c r="B57" s="86" t="s">
        <v>64</v>
      </c>
      <c r="C57" s="75"/>
      <c r="D57" s="105"/>
      <c r="E57" s="67"/>
      <c r="F57" s="69"/>
      <c r="G57" s="11">
        <v>3636.3</v>
      </c>
      <c r="H57" s="23"/>
    </row>
    <row r="58" spans="1:8" s="14" customFormat="1" ht="20.25" customHeight="1">
      <c r="A58" s="85" t="s">
        <v>100</v>
      </c>
      <c r="B58" s="86" t="s">
        <v>64</v>
      </c>
      <c r="C58" s="75"/>
      <c r="D58" s="105"/>
      <c r="E58" s="67"/>
      <c r="F58" s="69"/>
      <c r="G58" s="11">
        <v>3636.3</v>
      </c>
      <c r="H58" s="23"/>
    </row>
    <row r="59" spans="1:8" s="14" customFormat="1" ht="20.25" customHeight="1">
      <c r="A59" s="85" t="s">
        <v>101</v>
      </c>
      <c r="B59" s="86" t="s">
        <v>64</v>
      </c>
      <c r="C59" s="75"/>
      <c r="D59" s="105"/>
      <c r="E59" s="67"/>
      <c r="F59" s="69"/>
      <c r="G59" s="11">
        <v>3636.3</v>
      </c>
      <c r="H59" s="23"/>
    </row>
    <row r="60" spans="1:8" s="11" customFormat="1" ht="21.75" customHeight="1">
      <c r="A60" s="72" t="s">
        <v>22</v>
      </c>
      <c r="B60" s="73" t="s">
        <v>23</v>
      </c>
      <c r="C60" s="75" t="s">
        <v>150</v>
      </c>
      <c r="D60" s="105">
        <f>E60*G60</f>
        <v>3054.49</v>
      </c>
      <c r="E60" s="67">
        <f>12*F60</f>
        <v>0.84</v>
      </c>
      <c r="F60" s="69">
        <v>0.07</v>
      </c>
      <c r="G60" s="11">
        <v>3636.3</v>
      </c>
      <c r="H60" s="23">
        <v>0.03</v>
      </c>
    </row>
    <row r="61" spans="1:8" s="11" customFormat="1" ht="17.25" customHeight="1">
      <c r="A61" s="72" t="s">
        <v>24</v>
      </c>
      <c r="B61" s="76" t="s">
        <v>25</v>
      </c>
      <c r="C61" s="77" t="s">
        <v>150</v>
      </c>
      <c r="D61" s="105">
        <v>1919.96</v>
      </c>
      <c r="E61" s="67">
        <f>D61/G61</f>
        <v>0.53</v>
      </c>
      <c r="F61" s="69">
        <f>E61/12</f>
        <v>0.04</v>
      </c>
      <c r="G61" s="11">
        <v>3636.3</v>
      </c>
      <c r="H61" s="23">
        <v>0.02</v>
      </c>
    </row>
    <row r="62" spans="1:8" s="15" customFormat="1" ht="30">
      <c r="A62" s="72" t="s">
        <v>21</v>
      </c>
      <c r="B62" s="73"/>
      <c r="C62" s="75">
        <v>0</v>
      </c>
      <c r="D62" s="105">
        <v>0</v>
      </c>
      <c r="E62" s="67">
        <f>D62/G62</f>
        <v>0</v>
      </c>
      <c r="F62" s="69">
        <f>E62/12</f>
        <v>0</v>
      </c>
      <c r="G62" s="11">
        <v>3636.3</v>
      </c>
      <c r="H62" s="23">
        <v>0.03</v>
      </c>
    </row>
    <row r="63" spans="1:8" s="15" customFormat="1" ht="15">
      <c r="A63" s="72" t="s">
        <v>30</v>
      </c>
      <c r="B63" s="73"/>
      <c r="C63" s="67" t="s">
        <v>151</v>
      </c>
      <c r="D63" s="107">
        <f>D64+D65+D66+D67+D68+D69+D70+D71+D72+D73+D74+D75+D76</f>
        <v>42091.41</v>
      </c>
      <c r="E63" s="67">
        <f>D63/G63</f>
        <v>11.58</v>
      </c>
      <c r="F63" s="69">
        <f>E63/12</f>
        <v>0.97</v>
      </c>
      <c r="G63" s="11">
        <v>3636.3</v>
      </c>
      <c r="H63" s="23">
        <v>0.46</v>
      </c>
    </row>
    <row r="64" spans="1:8" s="14" customFormat="1" ht="19.5" customHeight="1">
      <c r="A64" s="78" t="s">
        <v>140</v>
      </c>
      <c r="B64" s="79" t="s">
        <v>14</v>
      </c>
      <c r="C64" s="63"/>
      <c r="D64" s="62">
        <v>238.84</v>
      </c>
      <c r="E64" s="63"/>
      <c r="F64" s="80"/>
      <c r="G64" s="11">
        <v>3636.3</v>
      </c>
      <c r="H64" s="23">
        <v>0.01</v>
      </c>
    </row>
    <row r="65" spans="1:8" s="14" customFormat="1" ht="15">
      <c r="A65" s="78" t="s">
        <v>15</v>
      </c>
      <c r="B65" s="79" t="s">
        <v>19</v>
      </c>
      <c r="C65" s="63"/>
      <c r="D65" s="62">
        <v>505.42</v>
      </c>
      <c r="E65" s="63"/>
      <c r="F65" s="80"/>
      <c r="G65" s="11">
        <v>3636.3</v>
      </c>
      <c r="H65" s="23">
        <v>0.01</v>
      </c>
    </row>
    <row r="66" spans="1:8" s="14" customFormat="1" ht="15">
      <c r="A66" s="78" t="s">
        <v>102</v>
      </c>
      <c r="B66" s="81" t="s">
        <v>14</v>
      </c>
      <c r="C66" s="63"/>
      <c r="D66" s="62">
        <v>900.62</v>
      </c>
      <c r="E66" s="63"/>
      <c r="F66" s="80"/>
      <c r="G66" s="11">
        <v>3636.3</v>
      </c>
      <c r="H66" s="23"/>
    </row>
    <row r="67" spans="1:8" s="14" customFormat="1" ht="15">
      <c r="A67" s="78" t="s">
        <v>40</v>
      </c>
      <c r="B67" s="79" t="s">
        <v>14</v>
      </c>
      <c r="C67" s="64"/>
      <c r="D67" s="62">
        <v>963.17</v>
      </c>
      <c r="E67" s="63"/>
      <c r="F67" s="80"/>
      <c r="G67" s="11">
        <v>3636.3</v>
      </c>
      <c r="H67" s="23">
        <v>0.09</v>
      </c>
    </row>
    <row r="68" spans="1:8" s="14" customFormat="1" ht="15">
      <c r="A68" s="78" t="s">
        <v>16</v>
      </c>
      <c r="B68" s="79" t="s">
        <v>14</v>
      </c>
      <c r="C68" s="63"/>
      <c r="D68" s="62">
        <v>4294.09</v>
      </c>
      <c r="E68" s="63"/>
      <c r="F68" s="80"/>
      <c r="G68" s="11">
        <v>3636.3</v>
      </c>
      <c r="H68" s="23">
        <v>0.01</v>
      </c>
    </row>
    <row r="69" spans="1:8" s="14" customFormat="1" ht="15">
      <c r="A69" s="78" t="s">
        <v>17</v>
      </c>
      <c r="B69" s="79" t="s">
        <v>14</v>
      </c>
      <c r="C69" s="63"/>
      <c r="D69" s="62">
        <v>1010.85</v>
      </c>
      <c r="E69" s="63"/>
      <c r="F69" s="80"/>
      <c r="G69" s="11">
        <v>3636.3</v>
      </c>
      <c r="H69" s="23">
        <v>0.07</v>
      </c>
    </row>
    <row r="70" spans="1:8" s="14" customFormat="1" ht="15">
      <c r="A70" s="78" t="s">
        <v>38</v>
      </c>
      <c r="B70" s="79" t="s">
        <v>14</v>
      </c>
      <c r="C70" s="63"/>
      <c r="D70" s="62">
        <v>481.57</v>
      </c>
      <c r="E70" s="63"/>
      <c r="F70" s="80"/>
      <c r="G70" s="11">
        <v>3636.3</v>
      </c>
      <c r="H70" s="23">
        <v>0.02</v>
      </c>
    </row>
    <row r="71" spans="1:8" s="14" customFormat="1" ht="15.75" customHeight="1">
      <c r="A71" s="78" t="s">
        <v>39</v>
      </c>
      <c r="B71" s="79" t="s">
        <v>19</v>
      </c>
      <c r="C71" s="63"/>
      <c r="D71" s="62">
        <v>1926.35</v>
      </c>
      <c r="E71" s="63"/>
      <c r="F71" s="80"/>
      <c r="G71" s="11">
        <v>3636.3</v>
      </c>
      <c r="H71" s="23">
        <v>0.01</v>
      </c>
    </row>
    <row r="72" spans="1:8" s="14" customFormat="1" ht="25.5">
      <c r="A72" s="78" t="s">
        <v>18</v>
      </c>
      <c r="B72" s="79" t="s">
        <v>14</v>
      </c>
      <c r="C72" s="63"/>
      <c r="D72" s="62">
        <v>3730.2</v>
      </c>
      <c r="E72" s="63"/>
      <c r="F72" s="80"/>
      <c r="G72" s="11">
        <v>3636.3</v>
      </c>
      <c r="H72" s="23">
        <v>0.03</v>
      </c>
    </row>
    <row r="73" spans="1:8" s="14" customFormat="1" ht="15">
      <c r="A73" s="78" t="s">
        <v>141</v>
      </c>
      <c r="B73" s="79" t="s">
        <v>14</v>
      </c>
      <c r="C73" s="63"/>
      <c r="D73" s="62">
        <v>3391.27</v>
      </c>
      <c r="E73" s="63"/>
      <c r="F73" s="80"/>
      <c r="G73" s="11">
        <v>3636.3</v>
      </c>
      <c r="H73" s="23">
        <v>0.06</v>
      </c>
    </row>
    <row r="74" spans="1:8" s="14" customFormat="1" ht="25.5">
      <c r="A74" s="78" t="s">
        <v>103</v>
      </c>
      <c r="B74" s="81" t="s">
        <v>45</v>
      </c>
      <c r="C74" s="63"/>
      <c r="D74" s="62">
        <v>1663.96</v>
      </c>
      <c r="E74" s="63"/>
      <c r="F74" s="80"/>
      <c r="G74" s="11">
        <v>3636.3</v>
      </c>
      <c r="H74" s="23"/>
    </row>
    <row r="75" spans="1:8" s="14" customFormat="1" ht="15">
      <c r="A75" s="34" t="s">
        <v>126</v>
      </c>
      <c r="B75" s="82" t="s">
        <v>45</v>
      </c>
      <c r="C75" s="35"/>
      <c r="D75" s="62">
        <v>22985.07</v>
      </c>
      <c r="E75" s="83"/>
      <c r="F75" s="84"/>
      <c r="G75" s="11">
        <v>3636.3</v>
      </c>
      <c r="H75" s="23"/>
    </row>
    <row r="76" spans="1:8" s="14" customFormat="1" ht="21" customHeight="1">
      <c r="A76" s="78" t="s">
        <v>104</v>
      </c>
      <c r="B76" s="86" t="s">
        <v>14</v>
      </c>
      <c r="C76" s="83"/>
      <c r="D76" s="108">
        <v>0</v>
      </c>
      <c r="E76" s="83"/>
      <c r="F76" s="84"/>
      <c r="G76" s="11">
        <v>3636.3</v>
      </c>
      <c r="H76" s="23"/>
    </row>
    <row r="77" spans="1:8" s="15" customFormat="1" ht="30">
      <c r="A77" s="72" t="s">
        <v>33</v>
      </c>
      <c r="B77" s="73"/>
      <c r="C77" s="67" t="s">
        <v>152</v>
      </c>
      <c r="D77" s="107">
        <f>SUM(D78:D82)</f>
        <v>1926.35</v>
      </c>
      <c r="E77" s="67">
        <f>D77/G77</f>
        <v>0.53</v>
      </c>
      <c r="F77" s="69">
        <f>E77/12</f>
        <v>0.04</v>
      </c>
      <c r="G77" s="11">
        <v>3636.3</v>
      </c>
      <c r="H77" s="23">
        <v>0.04</v>
      </c>
    </row>
    <row r="78" spans="1:8" s="14" customFormat="1" ht="25.5">
      <c r="A78" s="78" t="s">
        <v>42</v>
      </c>
      <c r="B78" s="79" t="s">
        <v>43</v>
      </c>
      <c r="C78" s="63"/>
      <c r="D78" s="62">
        <v>1926.35</v>
      </c>
      <c r="E78" s="63"/>
      <c r="F78" s="80"/>
      <c r="G78" s="11">
        <v>3636.3</v>
      </c>
      <c r="H78" s="23">
        <v>0</v>
      </c>
    </row>
    <row r="79" spans="1:8" s="14" customFormat="1" ht="25.5">
      <c r="A79" s="78" t="s">
        <v>105</v>
      </c>
      <c r="B79" s="81" t="s">
        <v>14</v>
      </c>
      <c r="C79" s="63"/>
      <c r="D79" s="62">
        <f>E79*G79</f>
        <v>0</v>
      </c>
      <c r="E79" s="63"/>
      <c r="F79" s="80"/>
      <c r="G79" s="11">
        <v>3636.3</v>
      </c>
      <c r="H79" s="23">
        <v>0</v>
      </c>
    </row>
    <row r="80" spans="1:8" s="14" customFormat="1" ht="25.5">
      <c r="A80" s="78" t="s">
        <v>103</v>
      </c>
      <c r="B80" s="81" t="s">
        <v>44</v>
      </c>
      <c r="C80" s="63"/>
      <c r="D80" s="62">
        <f>E80*G80</f>
        <v>0</v>
      </c>
      <c r="E80" s="63"/>
      <c r="F80" s="80"/>
      <c r="G80" s="11">
        <v>3636.3</v>
      </c>
      <c r="H80" s="23">
        <v>0</v>
      </c>
    </row>
    <row r="81" spans="1:8" s="14" customFormat="1" ht="18" customHeight="1">
      <c r="A81" s="85" t="s">
        <v>106</v>
      </c>
      <c r="B81" s="81" t="s">
        <v>45</v>
      </c>
      <c r="C81" s="63"/>
      <c r="D81" s="62">
        <f>E81*G81</f>
        <v>0</v>
      </c>
      <c r="E81" s="63"/>
      <c r="F81" s="80"/>
      <c r="G81" s="11">
        <v>3636.3</v>
      </c>
      <c r="H81" s="23">
        <v>0</v>
      </c>
    </row>
    <row r="82" spans="1:8" s="14" customFormat="1" ht="21.75" customHeight="1">
      <c r="A82" s="78" t="s">
        <v>107</v>
      </c>
      <c r="B82" s="81" t="s">
        <v>14</v>
      </c>
      <c r="C82" s="83"/>
      <c r="D82" s="62">
        <f>E82*G82</f>
        <v>0</v>
      </c>
      <c r="E82" s="63"/>
      <c r="F82" s="80"/>
      <c r="G82" s="11">
        <v>3636.3</v>
      </c>
      <c r="H82" s="23">
        <v>0</v>
      </c>
    </row>
    <row r="83" spans="1:8" s="14" customFormat="1" ht="30">
      <c r="A83" s="72" t="s">
        <v>34</v>
      </c>
      <c r="B83" s="79"/>
      <c r="C83" s="116" t="s">
        <v>153</v>
      </c>
      <c r="D83" s="107">
        <v>0</v>
      </c>
      <c r="E83" s="67">
        <f>D83/G83</f>
        <v>0</v>
      </c>
      <c r="F83" s="69">
        <f>E83/12</f>
        <v>0</v>
      </c>
      <c r="G83" s="11">
        <v>3636.3</v>
      </c>
      <c r="H83" s="23">
        <v>0.05</v>
      </c>
    </row>
    <row r="84" spans="1:8" s="14" customFormat="1" ht="19.5" customHeight="1">
      <c r="A84" s="78" t="s">
        <v>108</v>
      </c>
      <c r="B84" s="79" t="s">
        <v>14</v>
      </c>
      <c r="C84" s="63"/>
      <c r="D84" s="62">
        <v>0</v>
      </c>
      <c r="E84" s="63"/>
      <c r="F84" s="80"/>
      <c r="G84" s="11">
        <v>3636.3</v>
      </c>
      <c r="H84" s="23"/>
    </row>
    <row r="85" spans="1:8" s="14" customFormat="1" ht="20.25" customHeight="1">
      <c r="A85" s="85" t="s">
        <v>109</v>
      </c>
      <c r="B85" s="81" t="s">
        <v>45</v>
      </c>
      <c r="C85" s="63"/>
      <c r="D85" s="62">
        <f>E85*G85</f>
        <v>0</v>
      </c>
      <c r="E85" s="63"/>
      <c r="F85" s="80"/>
      <c r="G85" s="11">
        <v>3636.3</v>
      </c>
      <c r="H85" s="23">
        <v>0</v>
      </c>
    </row>
    <row r="86" spans="1:8" s="14" customFormat="1" ht="19.5" customHeight="1">
      <c r="A86" s="78" t="s">
        <v>117</v>
      </c>
      <c r="B86" s="81" t="s">
        <v>44</v>
      </c>
      <c r="C86" s="64"/>
      <c r="D86" s="62">
        <v>0</v>
      </c>
      <c r="E86" s="83"/>
      <c r="F86" s="84"/>
      <c r="G86" s="11">
        <v>3636.3</v>
      </c>
      <c r="H86" s="23"/>
    </row>
    <row r="87" spans="1:8" s="14" customFormat="1" ht="31.5" customHeight="1">
      <c r="A87" s="78" t="s">
        <v>110</v>
      </c>
      <c r="B87" s="81" t="s">
        <v>45</v>
      </c>
      <c r="C87" s="64"/>
      <c r="D87" s="62">
        <v>0</v>
      </c>
      <c r="E87" s="83"/>
      <c r="F87" s="84"/>
      <c r="G87" s="11">
        <v>3636.3</v>
      </c>
      <c r="H87" s="23"/>
    </row>
    <row r="88" spans="1:8" s="14" customFormat="1" ht="15">
      <c r="A88" s="72" t="s">
        <v>111</v>
      </c>
      <c r="B88" s="79"/>
      <c r="C88" s="116" t="s">
        <v>154</v>
      </c>
      <c r="D88" s="107">
        <f>D89+D90+D91+D92+D93+D94</f>
        <v>14017.38</v>
      </c>
      <c r="E88" s="67">
        <f>D88/G88</f>
        <v>3.85</v>
      </c>
      <c r="F88" s="69">
        <f>E88/12</f>
        <v>0.32</v>
      </c>
      <c r="G88" s="11">
        <v>3636.3</v>
      </c>
      <c r="H88" s="23">
        <v>0.15</v>
      </c>
    </row>
    <row r="89" spans="1:8" s="14" customFormat="1" ht="20.25" customHeight="1">
      <c r="A89" s="78" t="s">
        <v>31</v>
      </c>
      <c r="B89" s="79" t="s">
        <v>7</v>
      </c>
      <c r="C89" s="63"/>
      <c r="D89" s="62">
        <v>1342.44</v>
      </c>
      <c r="E89" s="63"/>
      <c r="F89" s="80"/>
      <c r="G89" s="11">
        <v>3636.3</v>
      </c>
      <c r="H89" s="23">
        <v>0.02</v>
      </c>
    </row>
    <row r="90" spans="1:8" s="14" customFormat="1" ht="39" customHeight="1">
      <c r="A90" s="78" t="s">
        <v>112</v>
      </c>
      <c r="B90" s="79" t="s">
        <v>14</v>
      </c>
      <c r="C90" s="63"/>
      <c r="D90" s="62">
        <v>6600.14</v>
      </c>
      <c r="E90" s="63"/>
      <c r="F90" s="80"/>
      <c r="G90" s="11">
        <v>3636.3</v>
      </c>
      <c r="H90" s="23">
        <v>0.11</v>
      </c>
    </row>
    <row r="91" spans="1:8" s="14" customFormat="1" ht="41.25" customHeight="1">
      <c r="A91" s="78" t="s">
        <v>113</v>
      </c>
      <c r="B91" s="79" t="s">
        <v>14</v>
      </c>
      <c r="C91" s="63"/>
      <c r="D91" s="62">
        <v>1006.81</v>
      </c>
      <c r="E91" s="63"/>
      <c r="F91" s="80"/>
      <c r="G91" s="11">
        <v>3636.3</v>
      </c>
      <c r="H91" s="23">
        <v>0.02</v>
      </c>
    </row>
    <row r="92" spans="1:8" s="14" customFormat="1" ht="25.5">
      <c r="A92" s="78" t="s">
        <v>47</v>
      </c>
      <c r="B92" s="79" t="s">
        <v>10</v>
      </c>
      <c r="C92" s="63"/>
      <c r="D92" s="62">
        <v>5067.99</v>
      </c>
      <c r="E92" s="63"/>
      <c r="F92" s="80"/>
      <c r="G92" s="11">
        <v>3636.3</v>
      </c>
      <c r="H92" s="23">
        <v>0</v>
      </c>
    </row>
    <row r="93" spans="1:8" s="14" customFormat="1" ht="17.25" customHeight="1">
      <c r="A93" s="78" t="s">
        <v>114</v>
      </c>
      <c r="B93" s="81" t="s">
        <v>115</v>
      </c>
      <c r="C93" s="63"/>
      <c r="D93" s="108">
        <v>0</v>
      </c>
      <c r="E93" s="83"/>
      <c r="F93" s="84"/>
      <c r="G93" s="11">
        <v>3636.3</v>
      </c>
      <c r="H93" s="23"/>
    </row>
    <row r="94" spans="1:8" s="14" customFormat="1" ht="58.5" customHeight="1">
      <c r="A94" s="78" t="s">
        <v>116</v>
      </c>
      <c r="B94" s="81" t="s">
        <v>64</v>
      </c>
      <c r="C94" s="63"/>
      <c r="D94" s="108">
        <v>0</v>
      </c>
      <c r="E94" s="83"/>
      <c r="F94" s="84"/>
      <c r="G94" s="11">
        <v>3636.3</v>
      </c>
      <c r="H94" s="23"/>
    </row>
    <row r="95" spans="1:8" s="14" customFormat="1" ht="17.25" customHeight="1">
      <c r="A95" s="72" t="s">
        <v>35</v>
      </c>
      <c r="B95" s="79"/>
      <c r="C95" s="116" t="s">
        <v>155</v>
      </c>
      <c r="D95" s="107">
        <f>D96</f>
        <v>1208.01</v>
      </c>
      <c r="E95" s="67">
        <f>D95/G95</f>
        <v>0.33</v>
      </c>
      <c r="F95" s="69">
        <f>E95/12</f>
        <v>0.03</v>
      </c>
      <c r="G95" s="11">
        <v>3636.3</v>
      </c>
      <c r="H95" s="23">
        <v>0.1</v>
      </c>
    </row>
    <row r="96" spans="1:8" s="14" customFormat="1" ht="18" customHeight="1">
      <c r="A96" s="78" t="s">
        <v>32</v>
      </c>
      <c r="B96" s="79" t="s">
        <v>14</v>
      </c>
      <c r="C96" s="63"/>
      <c r="D96" s="62">
        <v>1208.01</v>
      </c>
      <c r="E96" s="63"/>
      <c r="F96" s="80"/>
      <c r="G96" s="11">
        <v>3636.3</v>
      </c>
      <c r="H96" s="23">
        <v>0.02</v>
      </c>
    </row>
    <row r="97" spans="1:8" s="11" customFormat="1" ht="18" customHeight="1">
      <c r="A97" s="72" t="s">
        <v>37</v>
      </c>
      <c r="B97" s="73"/>
      <c r="C97" s="67" t="s">
        <v>156</v>
      </c>
      <c r="D97" s="107">
        <f>D98+D99</f>
        <v>20217.95</v>
      </c>
      <c r="E97" s="67">
        <f>D97/G97</f>
        <v>5.56</v>
      </c>
      <c r="F97" s="69">
        <f>E97/12</f>
        <v>0.46</v>
      </c>
      <c r="G97" s="11">
        <v>3636.3</v>
      </c>
      <c r="H97" s="23">
        <v>0.21</v>
      </c>
    </row>
    <row r="98" spans="1:8" s="11" customFormat="1" ht="38.25">
      <c r="A98" s="85" t="s">
        <v>118</v>
      </c>
      <c r="B98" s="81" t="s">
        <v>19</v>
      </c>
      <c r="C98" s="41"/>
      <c r="D98" s="106">
        <v>11429.88</v>
      </c>
      <c r="E98" s="41"/>
      <c r="F98" s="70"/>
      <c r="G98" s="11">
        <v>3636.3</v>
      </c>
      <c r="H98" s="23"/>
    </row>
    <row r="99" spans="1:8" s="14" customFormat="1" ht="25.5">
      <c r="A99" s="85" t="s">
        <v>145</v>
      </c>
      <c r="B99" s="81" t="s">
        <v>64</v>
      </c>
      <c r="C99" s="63"/>
      <c r="D99" s="62">
        <v>8788.07</v>
      </c>
      <c r="E99" s="63"/>
      <c r="F99" s="80"/>
      <c r="G99" s="11">
        <v>3636.3</v>
      </c>
      <c r="H99" s="23">
        <v>0.03</v>
      </c>
    </row>
    <row r="100" spans="1:8" s="11" customFormat="1" ht="15">
      <c r="A100" s="72" t="s">
        <v>36</v>
      </c>
      <c r="B100" s="73"/>
      <c r="C100" s="67" t="s">
        <v>157</v>
      </c>
      <c r="D100" s="107">
        <f>D101+D102</f>
        <v>34711.27</v>
      </c>
      <c r="E100" s="67">
        <f>D100/G100</f>
        <v>9.55</v>
      </c>
      <c r="F100" s="69">
        <f>E100/12</f>
        <v>0.8</v>
      </c>
      <c r="G100" s="11">
        <v>3636.3</v>
      </c>
      <c r="H100" s="23">
        <v>0.58</v>
      </c>
    </row>
    <row r="101" spans="1:8" s="14" customFormat="1" ht="15">
      <c r="A101" s="78" t="s">
        <v>46</v>
      </c>
      <c r="B101" s="81" t="s">
        <v>41</v>
      </c>
      <c r="C101" s="63"/>
      <c r="D101" s="62">
        <v>31811.6</v>
      </c>
      <c r="E101" s="63"/>
      <c r="F101" s="80"/>
      <c r="G101" s="11">
        <v>3636.3</v>
      </c>
      <c r="H101" s="23">
        <v>0.54</v>
      </c>
    </row>
    <row r="102" spans="1:8" s="14" customFormat="1" ht="15">
      <c r="A102" s="78" t="s">
        <v>59</v>
      </c>
      <c r="B102" s="79" t="s">
        <v>41</v>
      </c>
      <c r="C102" s="63"/>
      <c r="D102" s="62">
        <v>2899.67</v>
      </c>
      <c r="E102" s="63"/>
      <c r="F102" s="80"/>
      <c r="G102" s="11">
        <v>3636.3</v>
      </c>
      <c r="H102" s="23">
        <v>0.04</v>
      </c>
    </row>
    <row r="103" spans="1:8" s="11" customFormat="1" ht="21.75" customHeight="1">
      <c r="A103" s="72" t="s">
        <v>67</v>
      </c>
      <c r="B103" s="81" t="s">
        <v>68</v>
      </c>
      <c r="C103" s="75"/>
      <c r="D103" s="101">
        <v>0</v>
      </c>
      <c r="E103" s="75">
        <f>D103/G103</f>
        <v>0</v>
      </c>
      <c r="F103" s="74">
        <f>E103/12</f>
        <v>0</v>
      </c>
      <c r="G103" s="11">
        <v>3636.3</v>
      </c>
      <c r="H103" s="23"/>
    </row>
    <row r="104" spans="1:8" s="11" customFormat="1" ht="97.5" customHeight="1" thickBot="1">
      <c r="A104" s="72" t="s">
        <v>144</v>
      </c>
      <c r="B104" s="98" t="s">
        <v>10</v>
      </c>
      <c r="C104" s="99"/>
      <c r="D104" s="102">
        <v>50000</v>
      </c>
      <c r="E104" s="99">
        <f>D104/G104</f>
        <v>13.75</v>
      </c>
      <c r="F104" s="100">
        <f>E104/12</f>
        <v>1.15</v>
      </c>
      <c r="G104" s="11">
        <v>3636.3</v>
      </c>
      <c r="H104" s="23">
        <v>0.3</v>
      </c>
    </row>
    <row r="105" spans="1:7" s="38" customFormat="1" ht="15.75" thickBot="1">
      <c r="A105" s="72" t="s">
        <v>62</v>
      </c>
      <c r="B105" s="90" t="s">
        <v>9</v>
      </c>
      <c r="C105" s="91"/>
      <c r="D105" s="103">
        <f>E105*G105</f>
        <v>82907.64</v>
      </c>
      <c r="E105" s="91">
        <f>12*F105</f>
        <v>22.8</v>
      </c>
      <c r="F105" s="92">
        <v>1.9</v>
      </c>
      <c r="G105" s="11">
        <v>3636.3</v>
      </c>
    </row>
    <row r="106" spans="1:8" s="11" customFormat="1" ht="19.5" customHeight="1" thickBot="1">
      <c r="A106" s="89" t="s">
        <v>28</v>
      </c>
      <c r="B106" s="87"/>
      <c r="C106" s="88"/>
      <c r="D106" s="104">
        <f>D105+D104+D103+D100+D97+D95+D88+D83+D77+D63+D62+D61+D60+D50+D49+D48+D42+D41+D40+D29+D16</f>
        <v>889002.49</v>
      </c>
      <c r="E106" s="104">
        <f>E105+E104+E103+E100+E97+E95+E88+E83+E77+E63+E62+E61+E60+E50+E49+E48+E42+E41+E40+E29+E16</f>
        <v>244.49</v>
      </c>
      <c r="F106" s="104">
        <f>F105+F104+F103+F100+F97+F95+F88+F83+F77+F63+F62+F61+F60+F50+F49+F48+F42+F41+F40+F29+F16</f>
        <v>20.38</v>
      </c>
      <c r="G106" s="11">
        <v>3636.3</v>
      </c>
      <c r="H106" s="23"/>
    </row>
    <row r="107" spans="1:8" s="20" customFormat="1" ht="15.75" thickBot="1">
      <c r="A107" s="28"/>
      <c r="B107" s="29"/>
      <c r="C107" s="29"/>
      <c r="D107" s="56"/>
      <c r="E107" s="56"/>
      <c r="F107" s="56"/>
      <c r="G107" s="11">
        <v>3636.3</v>
      </c>
      <c r="H107" s="27"/>
    </row>
    <row r="108" spans="1:8" s="20" customFormat="1" ht="19.5" thickBot="1">
      <c r="A108" s="30" t="s">
        <v>60</v>
      </c>
      <c r="B108" s="31"/>
      <c r="C108" s="31"/>
      <c r="D108" s="57">
        <f>SUM(D109:D121)</f>
        <v>1080067.71</v>
      </c>
      <c r="E108" s="57">
        <f>SUM(E109:E121)</f>
        <v>297.02</v>
      </c>
      <c r="F108" s="57">
        <f>SUM(F109:F121)</f>
        <v>24.76</v>
      </c>
      <c r="G108" s="11">
        <v>3636.3</v>
      </c>
      <c r="H108" s="27"/>
    </row>
    <row r="109" spans="1:8" s="20" customFormat="1" ht="27.75" customHeight="1">
      <c r="A109" s="32" t="s">
        <v>119</v>
      </c>
      <c r="B109" s="33"/>
      <c r="C109" s="33"/>
      <c r="D109" s="108">
        <v>59861.49</v>
      </c>
      <c r="E109" s="58">
        <f>D109/G109</f>
        <v>16.46</v>
      </c>
      <c r="F109" s="59">
        <f>E109/12</f>
        <v>1.37</v>
      </c>
      <c r="G109" s="11">
        <v>3636.3</v>
      </c>
      <c r="H109" s="27"/>
    </row>
    <row r="110" spans="1:8" s="20" customFormat="1" ht="21" customHeight="1">
      <c r="A110" s="34" t="s">
        <v>120</v>
      </c>
      <c r="B110" s="35"/>
      <c r="C110" s="35"/>
      <c r="D110" s="62">
        <v>220485.14</v>
      </c>
      <c r="E110" s="58">
        <f aca="true" t="shared" si="0" ref="E110:E121">D110/G110</f>
        <v>60.63</v>
      </c>
      <c r="F110" s="59">
        <f aca="true" t="shared" si="1" ref="F110:F121">E110/12</f>
        <v>5.05</v>
      </c>
      <c r="G110" s="11">
        <v>3636.3</v>
      </c>
      <c r="H110" s="27"/>
    </row>
    <row r="111" spans="1:8" s="20" customFormat="1" ht="16.5" customHeight="1">
      <c r="A111" s="34" t="s">
        <v>121</v>
      </c>
      <c r="B111" s="35"/>
      <c r="C111" s="35"/>
      <c r="D111" s="62">
        <v>8191.06</v>
      </c>
      <c r="E111" s="58">
        <f t="shared" si="0"/>
        <v>2.25</v>
      </c>
      <c r="F111" s="59">
        <f t="shared" si="1"/>
        <v>0.19</v>
      </c>
      <c r="G111" s="11">
        <v>3636.3</v>
      </c>
      <c r="H111" s="27"/>
    </row>
    <row r="112" spans="1:8" s="20" customFormat="1" ht="15">
      <c r="A112" s="34" t="s">
        <v>122</v>
      </c>
      <c r="B112" s="35"/>
      <c r="C112" s="35"/>
      <c r="D112" s="62">
        <v>1395.35</v>
      </c>
      <c r="E112" s="58">
        <f t="shared" si="0"/>
        <v>0.38</v>
      </c>
      <c r="F112" s="59">
        <f t="shared" si="1"/>
        <v>0.03</v>
      </c>
      <c r="G112" s="11">
        <v>3636.3</v>
      </c>
      <c r="H112" s="27"/>
    </row>
    <row r="113" spans="1:8" s="20" customFormat="1" ht="15">
      <c r="A113" s="34" t="s">
        <v>123</v>
      </c>
      <c r="B113" s="35"/>
      <c r="C113" s="35"/>
      <c r="D113" s="62">
        <v>2423.26</v>
      </c>
      <c r="E113" s="58">
        <f t="shared" si="0"/>
        <v>0.67</v>
      </c>
      <c r="F113" s="59">
        <f t="shared" si="1"/>
        <v>0.06</v>
      </c>
      <c r="G113" s="11">
        <v>3636.3</v>
      </c>
      <c r="H113" s="27"/>
    </row>
    <row r="114" spans="1:8" s="20" customFormat="1" ht="25.5">
      <c r="A114" s="34" t="s">
        <v>124</v>
      </c>
      <c r="B114" s="35"/>
      <c r="C114" s="35"/>
      <c r="D114" s="62">
        <v>1589.46</v>
      </c>
      <c r="E114" s="58">
        <f t="shared" si="0"/>
        <v>0.44</v>
      </c>
      <c r="F114" s="59">
        <f t="shared" si="1"/>
        <v>0.04</v>
      </c>
      <c r="G114" s="11">
        <v>3636.3</v>
      </c>
      <c r="H114" s="27"/>
    </row>
    <row r="115" spans="1:8" s="20" customFormat="1" ht="25.5">
      <c r="A115" s="34" t="s">
        <v>125</v>
      </c>
      <c r="B115" s="35"/>
      <c r="C115" s="35"/>
      <c r="D115" s="62">
        <v>1589.46</v>
      </c>
      <c r="E115" s="58">
        <f t="shared" si="0"/>
        <v>0.44</v>
      </c>
      <c r="F115" s="59">
        <f t="shared" si="1"/>
        <v>0.04</v>
      </c>
      <c r="G115" s="11">
        <v>3636.3</v>
      </c>
      <c r="H115" s="27"/>
    </row>
    <row r="116" spans="1:8" s="20" customFormat="1" ht="15" hidden="1">
      <c r="A116" s="34" t="s">
        <v>126</v>
      </c>
      <c r="B116" s="35"/>
      <c r="C116" s="35"/>
      <c r="D116" s="62">
        <v>0</v>
      </c>
      <c r="E116" s="58">
        <f t="shared" si="0"/>
        <v>0</v>
      </c>
      <c r="F116" s="59">
        <f t="shared" si="1"/>
        <v>0</v>
      </c>
      <c r="G116" s="11">
        <v>3636.3</v>
      </c>
      <c r="H116" s="27"/>
    </row>
    <row r="117" spans="1:8" s="20" customFormat="1" ht="17.25" customHeight="1">
      <c r="A117" s="34" t="s">
        <v>127</v>
      </c>
      <c r="B117" s="35"/>
      <c r="C117" s="35"/>
      <c r="D117" s="62">
        <v>7714.58</v>
      </c>
      <c r="E117" s="58">
        <f t="shared" si="0"/>
        <v>2.12</v>
      </c>
      <c r="F117" s="59">
        <f t="shared" si="1"/>
        <v>0.18</v>
      </c>
      <c r="G117" s="11">
        <v>3636.3</v>
      </c>
      <c r="H117" s="27"/>
    </row>
    <row r="118" spans="1:8" s="20" customFormat="1" ht="25.5">
      <c r="A118" s="34" t="s">
        <v>128</v>
      </c>
      <c r="B118" s="35"/>
      <c r="C118" s="35"/>
      <c r="D118" s="62">
        <v>3216.1</v>
      </c>
      <c r="E118" s="58">
        <f t="shared" si="0"/>
        <v>0.88</v>
      </c>
      <c r="F118" s="59">
        <f t="shared" si="1"/>
        <v>0.07</v>
      </c>
      <c r="G118" s="11">
        <v>3636.3</v>
      </c>
      <c r="H118" s="27"/>
    </row>
    <row r="119" spans="1:8" s="20" customFormat="1" ht="20.25" customHeight="1">
      <c r="A119" s="110" t="s">
        <v>129</v>
      </c>
      <c r="B119" s="111"/>
      <c r="C119" s="111"/>
      <c r="D119" s="112">
        <v>9090.21</v>
      </c>
      <c r="E119" s="114">
        <f t="shared" si="0"/>
        <v>2.5</v>
      </c>
      <c r="F119" s="114">
        <f t="shared" si="1"/>
        <v>0.21</v>
      </c>
      <c r="G119" s="11">
        <v>3636.3</v>
      </c>
      <c r="H119" s="27"/>
    </row>
    <row r="120" spans="1:8" s="20" customFormat="1" ht="20.25" customHeight="1">
      <c r="A120" s="113" t="s">
        <v>142</v>
      </c>
      <c r="B120" s="35"/>
      <c r="C120" s="35"/>
      <c r="D120" s="64">
        <v>650120</v>
      </c>
      <c r="E120" s="114">
        <f t="shared" si="0"/>
        <v>178.79</v>
      </c>
      <c r="F120" s="114">
        <f t="shared" si="1"/>
        <v>14.9</v>
      </c>
      <c r="G120" s="11">
        <v>3636.3</v>
      </c>
      <c r="H120" s="27"/>
    </row>
    <row r="121" spans="1:8" s="20" customFormat="1" ht="20.25" customHeight="1">
      <c r="A121" s="113" t="s">
        <v>143</v>
      </c>
      <c r="B121" s="35"/>
      <c r="C121" s="35"/>
      <c r="D121" s="64">
        <v>114391.6</v>
      </c>
      <c r="E121" s="114">
        <f t="shared" si="0"/>
        <v>31.46</v>
      </c>
      <c r="F121" s="114">
        <f t="shared" si="1"/>
        <v>2.62</v>
      </c>
      <c r="G121" s="11">
        <v>3636.3</v>
      </c>
      <c r="H121" s="27"/>
    </row>
    <row r="122" spans="1:8" s="20" customFormat="1" ht="20.25" customHeight="1">
      <c r="A122" s="36"/>
      <c r="B122" s="37"/>
      <c r="C122" s="37"/>
      <c r="D122" s="109"/>
      <c r="E122" s="60"/>
      <c r="F122" s="60"/>
      <c r="G122" s="11"/>
      <c r="H122" s="27"/>
    </row>
    <row r="123" spans="1:8" s="20" customFormat="1" ht="15.75" thickBot="1">
      <c r="A123" s="36"/>
      <c r="B123" s="37"/>
      <c r="C123" s="37"/>
      <c r="D123" s="60"/>
      <c r="E123" s="60"/>
      <c r="F123" s="60"/>
      <c r="G123" s="11"/>
      <c r="H123" s="27"/>
    </row>
    <row r="124" spans="1:6" s="93" customFormat="1" ht="19.5" thickBot="1">
      <c r="A124" s="94" t="s">
        <v>61</v>
      </c>
      <c r="B124" s="95"/>
      <c r="C124" s="96"/>
      <c r="D124" s="97">
        <f>D106+D108</f>
        <v>1969070.2</v>
      </c>
      <c r="E124" s="97">
        <f>E106+E108</f>
        <v>541.51</v>
      </c>
      <c r="F124" s="97">
        <f>F106+F108</f>
        <v>45.14</v>
      </c>
    </row>
    <row r="125" spans="1:8" s="2" customFormat="1" ht="12.75">
      <c r="A125" s="36"/>
      <c r="B125" s="37"/>
      <c r="C125" s="37"/>
      <c r="D125" s="60"/>
      <c r="E125" s="60"/>
      <c r="F125" s="60"/>
      <c r="H125" s="26"/>
    </row>
    <row r="126" spans="1:8" s="2" customFormat="1" ht="12.75">
      <c r="A126" s="17"/>
      <c r="D126" s="55"/>
      <c r="E126" s="55"/>
      <c r="F126" s="55"/>
      <c r="H126" s="26"/>
    </row>
    <row r="127" spans="1:8" s="2" customFormat="1" ht="12.75">
      <c r="A127" s="17"/>
      <c r="D127" s="55"/>
      <c r="E127" s="55"/>
      <c r="F127" s="55"/>
      <c r="H127" s="26"/>
    </row>
    <row r="128" spans="1:8" s="16" customFormat="1" ht="19.5">
      <c r="A128" s="18"/>
      <c r="B128" s="19"/>
      <c r="C128" s="3"/>
      <c r="D128" s="61"/>
      <c r="E128" s="61"/>
      <c r="F128" s="61"/>
      <c r="H128" s="25"/>
    </row>
    <row r="129" spans="1:8" s="2" customFormat="1" ht="14.25">
      <c r="A129" s="134" t="s">
        <v>26</v>
      </c>
      <c r="B129" s="134"/>
      <c r="C129" s="134"/>
      <c r="D129" s="134"/>
      <c r="E129" s="55"/>
      <c r="F129" s="55"/>
      <c r="H129" s="26"/>
    </row>
    <row r="130" spans="4:8" s="2" customFormat="1" ht="12.75">
      <c r="D130" s="55"/>
      <c r="E130" s="55"/>
      <c r="F130" s="55"/>
      <c r="H130" s="26"/>
    </row>
    <row r="131" spans="1:8" s="2" customFormat="1" ht="12.75">
      <c r="A131" s="17" t="s">
        <v>27</v>
      </c>
      <c r="D131" s="55"/>
      <c r="E131" s="55"/>
      <c r="F131" s="55"/>
      <c r="H131" s="26"/>
    </row>
    <row r="132" spans="4:8" s="2" customFormat="1" ht="12.75">
      <c r="D132" s="55"/>
      <c r="E132" s="55"/>
      <c r="F132" s="55"/>
      <c r="H132" s="26"/>
    </row>
    <row r="133" spans="4:8" s="2" customFormat="1" ht="12.75">
      <c r="D133" s="55"/>
      <c r="E133" s="55"/>
      <c r="F133" s="55"/>
      <c r="H133" s="26"/>
    </row>
    <row r="134" spans="4:8" s="2" customFormat="1" ht="12.75">
      <c r="D134" s="55"/>
      <c r="E134" s="55"/>
      <c r="F134" s="55"/>
      <c r="H134" s="26"/>
    </row>
    <row r="135" spans="4:8" s="2" customFormat="1" ht="12.75">
      <c r="D135" s="55"/>
      <c r="E135" s="55"/>
      <c r="F135" s="55"/>
      <c r="H135" s="26"/>
    </row>
    <row r="136" spans="4:8" s="2" customFormat="1" ht="12.75">
      <c r="D136" s="55"/>
      <c r="E136" s="55"/>
      <c r="F136" s="55"/>
      <c r="H136" s="26"/>
    </row>
    <row r="137" spans="4:8" s="2" customFormat="1" ht="12.75">
      <c r="D137" s="55"/>
      <c r="E137" s="55"/>
      <c r="F137" s="55"/>
      <c r="H137" s="26"/>
    </row>
    <row r="138" spans="4:8" s="2" customFormat="1" ht="12.75">
      <c r="D138" s="55"/>
      <c r="E138" s="55"/>
      <c r="F138" s="55"/>
      <c r="H138" s="26"/>
    </row>
    <row r="139" spans="4:8" s="2" customFormat="1" ht="12.75">
      <c r="D139" s="55"/>
      <c r="E139" s="55"/>
      <c r="F139" s="55"/>
      <c r="H139" s="26"/>
    </row>
    <row r="140" spans="4:8" s="2" customFormat="1" ht="12.75">
      <c r="D140" s="55"/>
      <c r="E140" s="55"/>
      <c r="F140" s="55"/>
      <c r="H140" s="26"/>
    </row>
    <row r="141" spans="4:8" s="2" customFormat="1" ht="12.75">
      <c r="D141" s="55"/>
      <c r="E141" s="55"/>
      <c r="F141" s="55"/>
      <c r="H141" s="26"/>
    </row>
    <row r="142" spans="4:8" s="2" customFormat="1" ht="12.75">
      <c r="D142" s="55"/>
      <c r="E142" s="55"/>
      <c r="F142" s="55"/>
      <c r="H142" s="26"/>
    </row>
    <row r="143" spans="4:8" s="2" customFormat="1" ht="12.75">
      <c r="D143" s="55"/>
      <c r="E143" s="55"/>
      <c r="F143" s="55"/>
      <c r="H143" s="26"/>
    </row>
    <row r="144" spans="4:8" s="2" customFormat="1" ht="12.75">
      <c r="D144" s="55"/>
      <c r="E144" s="55"/>
      <c r="F144" s="55"/>
      <c r="H144" s="26"/>
    </row>
    <row r="145" spans="4:8" s="2" customFormat="1" ht="12.75">
      <c r="D145" s="55"/>
      <c r="E145" s="55"/>
      <c r="F145" s="55"/>
      <c r="H145" s="26"/>
    </row>
    <row r="146" spans="4:8" s="2" customFormat="1" ht="12.75">
      <c r="D146" s="55"/>
      <c r="E146" s="55"/>
      <c r="F146" s="55"/>
      <c r="H146" s="26"/>
    </row>
    <row r="147" spans="4:8" s="2" customFormat="1" ht="12.75">
      <c r="D147" s="55"/>
      <c r="E147" s="55"/>
      <c r="F147" s="55"/>
      <c r="H147" s="26"/>
    </row>
    <row r="148" spans="4:8" s="2" customFormat="1" ht="12.75">
      <c r="D148" s="55"/>
      <c r="E148" s="55"/>
      <c r="F148" s="55"/>
      <c r="H148" s="26"/>
    </row>
    <row r="149" spans="4:8" s="2" customFormat="1" ht="12.75">
      <c r="D149" s="55"/>
      <c r="E149" s="55"/>
      <c r="F149" s="55"/>
      <c r="H149" s="26"/>
    </row>
  </sheetData>
  <sheetProtection/>
  <mergeCells count="12">
    <mergeCell ref="A11:F11"/>
    <mergeCell ref="A12:F12"/>
    <mergeCell ref="A15:F15"/>
    <mergeCell ref="A129:D129"/>
    <mergeCell ref="A6:F6"/>
    <mergeCell ref="A8:F8"/>
    <mergeCell ref="A1:F1"/>
    <mergeCell ref="B2:F2"/>
    <mergeCell ref="B3:F3"/>
    <mergeCell ref="B4:F4"/>
    <mergeCell ref="A9:F9"/>
    <mergeCell ref="A10:F10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="90" zoomScaleNormal="90" zoomScalePageLayoutView="0" workbookViewId="0" topLeftCell="A99">
      <selection activeCell="A1" sqref="A1:F123"/>
    </sheetView>
  </sheetViews>
  <sheetFormatPr defaultColWidth="9.00390625" defaultRowHeight="12.75"/>
  <cols>
    <col min="1" max="1" width="72.75390625" style="4" customWidth="1"/>
    <col min="2" max="2" width="19.125" style="4" customWidth="1"/>
    <col min="3" max="3" width="13.875" style="4" customWidth="1"/>
    <col min="4" max="4" width="17.125" style="39" customWidth="1"/>
    <col min="5" max="5" width="13.875" style="39" customWidth="1"/>
    <col min="6" max="6" width="20.875" style="39" customWidth="1"/>
    <col min="7" max="7" width="15.375" style="4" customWidth="1"/>
    <col min="8" max="8" width="15.375" style="21" hidden="1" customWidth="1"/>
    <col min="9" max="12" width="15.375" style="4" customWidth="1"/>
    <col min="13" max="16384" width="9.125" style="4" customWidth="1"/>
  </cols>
  <sheetData>
    <row r="1" spans="1:6" ht="16.5" customHeight="1">
      <c r="A1" s="121" t="s">
        <v>146</v>
      </c>
      <c r="B1" s="122"/>
      <c r="C1" s="122"/>
      <c r="D1" s="122"/>
      <c r="E1" s="122"/>
      <c r="F1" s="122"/>
    </row>
    <row r="2" spans="2:6" ht="12.75" customHeight="1">
      <c r="B2" s="123"/>
      <c r="C2" s="123"/>
      <c r="D2" s="123"/>
      <c r="E2" s="122"/>
      <c r="F2" s="122"/>
    </row>
    <row r="3" spans="2:6" ht="14.25" customHeight="1">
      <c r="B3" s="123" t="s">
        <v>0</v>
      </c>
      <c r="C3" s="123"/>
      <c r="D3" s="123"/>
      <c r="E3" s="122"/>
      <c r="F3" s="122"/>
    </row>
    <row r="4" spans="1:6" ht="19.5" customHeight="1">
      <c r="A4" s="40" t="s">
        <v>131</v>
      </c>
      <c r="B4" s="123" t="s">
        <v>147</v>
      </c>
      <c r="C4" s="123"/>
      <c r="D4" s="123"/>
      <c r="E4" s="122"/>
      <c r="F4" s="122"/>
    </row>
    <row r="5" spans="1:6" ht="19.5" customHeight="1">
      <c r="A5" s="43"/>
      <c r="B5" s="115"/>
      <c r="C5" s="115"/>
      <c r="D5" s="47"/>
      <c r="E5" s="48"/>
      <c r="F5" s="48"/>
    </row>
    <row r="6" spans="1:6" ht="19.5" customHeight="1">
      <c r="A6" s="135"/>
      <c r="B6" s="135"/>
      <c r="C6" s="135"/>
      <c r="D6" s="135"/>
      <c r="E6" s="135"/>
      <c r="F6" s="135"/>
    </row>
    <row r="7" spans="2:7" ht="35.25" customHeight="1" hidden="1">
      <c r="B7" s="1"/>
      <c r="C7" s="1"/>
      <c r="D7" s="49"/>
      <c r="E7" s="49"/>
      <c r="F7" s="49"/>
      <c r="G7" s="1"/>
    </row>
    <row r="8" spans="1:7" ht="25.5" customHeight="1">
      <c r="A8" s="136" t="s">
        <v>132</v>
      </c>
      <c r="B8" s="136"/>
      <c r="C8" s="136"/>
      <c r="D8" s="136"/>
      <c r="E8" s="136"/>
      <c r="F8" s="136"/>
      <c r="G8" s="1"/>
    </row>
    <row r="9" spans="1:8" s="5" customFormat="1" ht="22.5" customHeight="1">
      <c r="A9" s="124" t="s">
        <v>1</v>
      </c>
      <c r="B9" s="124"/>
      <c r="C9" s="124"/>
      <c r="D9" s="124"/>
      <c r="E9" s="125"/>
      <c r="F9" s="125"/>
      <c r="H9" s="22"/>
    </row>
    <row r="10" spans="1:6" s="6" customFormat="1" ht="18.75" customHeight="1">
      <c r="A10" s="124" t="s">
        <v>133</v>
      </c>
      <c r="B10" s="124"/>
      <c r="C10" s="124"/>
      <c r="D10" s="124"/>
      <c r="E10" s="125"/>
      <c r="F10" s="125"/>
    </row>
    <row r="11" spans="1:6" s="7" customFormat="1" ht="17.25" customHeight="1">
      <c r="A11" s="126" t="s">
        <v>48</v>
      </c>
      <c r="B11" s="126"/>
      <c r="C11" s="126"/>
      <c r="D11" s="126"/>
      <c r="E11" s="127"/>
      <c r="F11" s="127"/>
    </row>
    <row r="12" spans="1:6" s="6" customFormat="1" ht="30" customHeight="1" thickBot="1">
      <c r="A12" s="128" t="s">
        <v>52</v>
      </c>
      <c r="B12" s="128"/>
      <c r="C12" s="128"/>
      <c r="D12" s="128"/>
      <c r="E12" s="129"/>
      <c r="F12" s="129"/>
    </row>
    <row r="13" spans="1:8" s="11" customFormat="1" ht="139.5" customHeight="1" thickBot="1">
      <c r="A13" s="8" t="s">
        <v>2</v>
      </c>
      <c r="B13" s="9" t="s">
        <v>3</v>
      </c>
      <c r="C13" s="10" t="s">
        <v>134</v>
      </c>
      <c r="D13" s="50" t="s">
        <v>29</v>
      </c>
      <c r="E13" s="50" t="s">
        <v>4</v>
      </c>
      <c r="F13" s="51" t="s">
        <v>5</v>
      </c>
      <c r="H13" s="23"/>
    </row>
    <row r="14" spans="1:8" s="14" customFormat="1" ht="12.75">
      <c r="A14" s="12">
        <v>1</v>
      </c>
      <c r="B14" s="13">
        <v>2</v>
      </c>
      <c r="C14" s="13">
        <v>3</v>
      </c>
      <c r="D14" s="52">
        <v>4</v>
      </c>
      <c r="E14" s="53">
        <v>5</v>
      </c>
      <c r="F14" s="54">
        <v>6</v>
      </c>
      <c r="H14" s="24"/>
    </row>
    <row r="15" spans="1:8" s="14" customFormat="1" ht="49.5" customHeight="1">
      <c r="A15" s="130" t="s">
        <v>6</v>
      </c>
      <c r="B15" s="131"/>
      <c r="C15" s="131"/>
      <c r="D15" s="131"/>
      <c r="E15" s="132"/>
      <c r="F15" s="133"/>
      <c r="H15" s="24"/>
    </row>
    <row r="16" spans="1:8" s="11" customFormat="1" ht="19.5" customHeight="1">
      <c r="A16" s="44" t="s">
        <v>66</v>
      </c>
      <c r="B16" s="73" t="s">
        <v>7</v>
      </c>
      <c r="C16" s="67" t="s">
        <v>135</v>
      </c>
      <c r="D16" s="105">
        <f>E16*G16</f>
        <v>141379.34</v>
      </c>
      <c r="E16" s="67">
        <f>F16*12</f>
        <v>38.88</v>
      </c>
      <c r="F16" s="69">
        <f>F26+F28</f>
        <v>3.24</v>
      </c>
      <c r="G16" s="11">
        <v>3636.3</v>
      </c>
      <c r="H16" s="23">
        <v>2.24</v>
      </c>
    </row>
    <row r="17" spans="1:8" s="11" customFormat="1" ht="31.5" customHeight="1">
      <c r="A17" s="65" t="s">
        <v>53</v>
      </c>
      <c r="B17" s="66" t="s">
        <v>54</v>
      </c>
      <c r="C17" s="67"/>
      <c r="D17" s="105"/>
      <c r="E17" s="67"/>
      <c r="F17" s="69"/>
      <c r="H17" s="23"/>
    </row>
    <row r="18" spans="1:8" s="11" customFormat="1" ht="17.25" customHeight="1">
      <c r="A18" s="65" t="s">
        <v>55</v>
      </c>
      <c r="B18" s="66" t="s">
        <v>54</v>
      </c>
      <c r="C18" s="67"/>
      <c r="D18" s="105"/>
      <c r="E18" s="67"/>
      <c r="F18" s="69"/>
      <c r="H18" s="23"/>
    </row>
    <row r="19" spans="1:8" s="11" customFormat="1" ht="107.25" customHeight="1">
      <c r="A19" s="65" t="s">
        <v>69</v>
      </c>
      <c r="B19" s="66" t="s">
        <v>19</v>
      </c>
      <c r="C19" s="67"/>
      <c r="D19" s="105"/>
      <c r="E19" s="67"/>
      <c r="F19" s="69"/>
      <c r="H19" s="23"/>
    </row>
    <row r="20" spans="1:8" s="11" customFormat="1" ht="15">
      <c r="A20" s="65" t="s">
        <v>70</v>
      </c>
      <c r="B20" s="66" t="s">
        <v>54</v>
      </c>
      <c r="C20" s="67"/>
      <c r="D20" s="105"/>
      <c r="E20" s="67"/>
      <c r="F20" s="69"/>
      <c r="H20" s="23"/>
    </row>
    <row r="21" spans="1:8" s="11" customFormat="1" ht="16.5" customHeight="1">
      <c r="A21" s="65" t="s">
        <v>75</v>
      </c>
      <c r="B21" s="66" t="s">
        <v>54</v>
      </c>
      <c r="C21" s="67"/>
      <c r="D21" s="105"/>
      <c r="E21" s="67"/>
      <c r="F21" s="69"/>
      <c r="H21" s="23"/>
    </row>
    <row r="22" spans="1:8" s="11" customFormat="1" ht="25.5">
      <c r="A22" s="65" t="s">
        <v>71</v>
      </c>
      <c r="B22" s="66" t="s">
        <v>10</v>
      </c>
      <c r="C22" s="67"/>
      <c r="D22" s="105"/>
      <c r="E22" s="67"/>
      <c r="F22" s="69"/>
      <c r="H22" s="23"/>
    </row>
    <row r="23" spans="1:8" s="11" customFormat="1" ht="15">
      <c r="A23" s="65" t="s">
        <v>72</v>
      </c>
      <c r="B23" s="66" t="s">
        <v>12</v>
      </c>
      <c r="C23" s="67"/>
      <c r="D23" s="105"/>
      <c r="E23" s="67"/>
      <c r="F23" s="69"/>
      <c r="H23" s="23"/>
    </row>
    <row r="24" spans="1:8" s="11" customFormat="1" ht="15">
      <c r="A24" s="65" t="s">
        <v>73</v>
      </c>
      <c r="B24" s="66" t="s">
        <v>54</v>
      </c>
      <c r="C24" s="67"/>
      <c r="D24" s="105"/>
      <c r="E24" s="67"/>
      <c r="F24" s="69"/>
      <c r="H24" s="23"/>
    </row>
    <row r="25" spans="1:8" s="11" customFormat="1" ht="15">
      <c r="A25" s="65" t="s">
        <v>74</v>
      </c>
      <c r="B25" s="66" t="s">
        <v>14</v>
      </c>
      <c r="C25" s="67"/>
      <c r="D25" s="105"/>
      <c r="E25" s="67"/>
      <c r="F25" s="69"/>
      <c r="H25" s="23"/>
    </row>
    <row r="26" spans="1:8" s="11" customFormat="1" ht="15">
      <c r="A26" s="44" t="s">
        <v>65</v>
      </c>
      <c r="B26" s="45"/>
      <c r="C26" s="41"/>
      <c r="D26" s="106"/>
      <c r="E26" s="41"/>
      <c r="F26" s="69">
        <v>3.24</v>
      </c>
      <c r="G26" s="11">
        <v>3636.3</v>
      </c>
      <c r="H26" s="23"/>
    </row>
    <row r="27" spans="1:8" s="11" customFormat="1" ht="15">
      <c r="A27" s="46" t="s">
        <v>63</v>
      </c>
      <c r="B27" s="45" t="s">
        <v>54</v>
      </c>
      <c r="C27" s="41"/>
      <c r="D27" s="106"/>
      <c r="E27" s="41"/>
      <c r="F27" s="70">
        <v>0</v>
      </c>
      <c r="G27" s="11">
        <v>3636.3</v>
      </c>
      <c r="H27" s="23"/>
    </row>
    <row r="28" spans="1:8" s="11" customFormat="1" ht="15">
      <c r="A28" s="44" t="s">
        <v>65</v>
      </c>
      <c r="B28" s="45"/>
      <c r="C28" s="41"/>
      <c r="D28" s="106"/>
      <c r="E28" s="41"/>
      <c r="F28" s="69">
        <f>F27</f>
        <v>0</v>
      </c>
      <c r="G28" s="11">
        <v>3636.3</v>
      </c>
      <c r="H28" s="23"/>
    </row>
    <row r="29" spans="1:8" s="11" customFormat="1" ht="30">
      <c r="A29" s="44" t="s">
        <v>8</v>
      </c>
      <c r="B29" s="71" t="s">
        <v>9</v>
      </c>
      <c r="C29" s="67" t="s">
        <v>136</v>
      </c>
      <c r="D29" s="105">
        <f>E29*G29</f>
        <v>145306.55</v>
      </c>
      <c r="E29" s="67">
        <f>F29*12</f>
        <v>39.96</v>
      </c>
      <c r="F29" s="69">
        <v>3.33</v>
      </c>
      <c r="G29" s="11">
        <v>3636.3</v>
      </c>
      <c r="H29" s="23">
        <v>2.4</v>
      </c>
    </row>
    <row r="30" spans="1:8" s="11" customFormat="1" ht="15">
      <c r="A30" s="65" t="s">
        <v>76</v>
      </c>
      <c r="B30" s="66" t="s">
        <v>9</v>
      </c>
      <c r="C30" s="67"/>
      <c r="D30" s="105"/>
      <c r="E30" s="67"/>
      <c r="F30" s="69"/>
      <c r="G30" s="11">
        <v>3636.3</v>
      </c>
      <c r="H30" s="23"/>
    </row>
    <row r="31" spans="1:8" s="11" customFormat="1" ht="15">
      <c r="A31" s="65" t="s">
        <v>77</v>
      </c>
      <c r="B31" s="66" t="s">
        <v>78</v>
      </c>
      <c r="C31" s="67"/>
      <c r="D31" s="105"/>
      <c r="E31" s="67"/>
      <c r="F31" s="69"/>
      <c r="G31" s="11">
        <v>3636.3</v>
      </c>
      <c r="H31" s="23"/>
    </row>
    <row r="32" spans="1:8" s="11" customFormat="1" ht="15">
      <c r="A32" s="65" t="s">
        <v>79</v>
      </c>
      <c r="B32" s="66" t="s">
        <v>80</v>
      </c>
      <c r="C32" s="67"/>
      <c r="D32" s="105"/>
      <c r="E32" s="67"/>
      <c r="F32" s="69"/>
      <c r="G32" s="11">
        <v>3636.3</v>
      </c>
      <c r="H32" s="23"/>
    </row>
    <row r="33" spans="1:8" s="11" customFormat="1" ht="15">
      <c r="A33" s="65" t="s">
        <v>49</v>
      </c>
      <c r="B33" s="66" t="s">
        <v>9</v>
      </c>
      <c r="C33" s="67"/>
      <c r="D33" s="105"/>
      <c r="E33" s="67"/>
      <c r="F33" s="69"/>
      <c r="G33" s="11">
        <v>3636.3</v>
      </c>
      <c r="H33" s="23"/>
    </row>
    <row r="34" spans="1:8" s="11" customFormat="1" ht="25.5">
      <c r="A34" s="65" t="s">
        <v>50</v>
      </c>
      <c r="B34" s="66" t="s">
        <v>10</v>
      </c>
      <c r="C34" s="67"/>
      <c r="D34" s="105"/>
      <c r="E34" s="67"/>
      <c r="F34" s="69"/>
      <c r="G34" s="11">
        <v>3636.3</v>
      </c>
      <c r="H34" s="23"/>
    </row>
    <row r="35" spans="1:8" s="11" customFormat="1" ht="15">
      <c r="A35" s="65" t="s">
        <v>56</v>
      </c>
      <c r="B35" s="66" t="s">
        <v>9</v>
      </c>
      <c r="C35" s="67"/>
      <c r="D35" s="105"/>
      <c r="E35" s="67"/>
      <c r="F35" s="69"/>
      <c r="G35" s="11">
        <v>3636.3</v>
      </c>
      <c r="H35" s="23"/>
    </row>
    <row r="36" spans="1:8" s="11" customFormat="1" ht="15">
      <c r="A36" s="65" t="s">
        <v>57</v>
      </c>
      <c r="B36" s="66" t="s">
        <v>9</v>
      </c>
      <c r="C36" s="67"/>
      <c r="D36" s="105"/>
      <c r="E36" s="67"/>
      <c r="F36" s="69"/>
      <c r="G36" s="11">
        <v>3636.3</v>
      </c>
      <c r="H36" s="23"/>
    </row>
    <row r="37" spans="1:8" s="11" customFormat="1" ht="25.5">
      <c r="A37" s="65" t="s">
        <v>58</v>
      </c>
      <c r="B37" s="66" t="s">
        <v>51</v>
      </c>
      <c r="C37" s="67"/>
      <c r="D37" s="105"/>
      <c r="E37" s="67"/>
      <c r="F37" s="69"/>
      <c r="G37" s="11">
        <v>3636.3</v>
      </c>
      <c r="H37" s="23"/>
    </row>
    <row r="38" spans="1:8" s="11" customFormat="1" ht="25.5">
      <c r="A38" s="65" t="s">
        <v>81</v>
      </c>
      <c r="B38" s="66" t="s">
        <v>10</v>
      </c>
      <c r="C38" s="67"/>
      <c r="D38" s="105"/>
      <c r="E38" s="67"/>
      <c r="F38" s="69"/>
      <c r="G38" s="11">
        <v>3636.3</v>
      </c>
      <c r="H38" s="23"/>
    </row>
    <row r="39" spans="1:8" s="11" customFormat="1" ht="25.5">
      <c r="A39" s="65" t="s">
        <v>82</v>
      </c>
      <c r="B39" s="66" t="s">
        <v>9</v>
      </c>
      <c r="C39" s="67"/>
      <c r="D39" s="105"/>
      <c r="E39" s="67"/>
      <c r="F39" s="69"/>
      <c r="G39" s="11">
        <v>3636.3</v>
      </c>
      <c r="H39" s="23"/>
    </row>
    <row r="40" spans="1:8" s="15" customFormat="1" ht="19.5" customHeight="1">
      <c r="A40" s="72" t="s">
        <v>11</v>
      </c>
      <c r="B40" s="73" t="s">
        <v>12</v>
      </c>
      <c r="C40" s="67" t="s">
        <v>135</v>
      </c>
      <c r="D40" s="105">
        <f>E40*G40</f>
        <v>36217.55</v>
      </c>
      <c r="E40" s="67">
        <f>F40*12</f>
        <v>9.96</v>
      </c>
      <c r="F40" s="69">
        <v>0.83</v>
      </c>
      <c r="G40" s="11">
        <v>3636.3</v>
      </c>
      <c r="H40" s="23">
        <v>0.6</v>
      </c>
    </row>
    <row r="41" spans="1:8" s="11" customFormat="1" ht="18" customHeight="1">
      <c r="A41" s="72" t="s">
        <v>83</v>
      </c>
      <c r="B41" s="73" t="s">
        <v>13</v>
      </c>
      <c r="C41" s="67" t="s">
        <v>135</v>
      </c>
      <c r="D41" s="105">
        <f>E41*G41</f>
        <v>117816.12</v>
      </c>
      <c r="E41" s="67">
        <f>F41*12</f>
        <v>32.4</v>
      </c>
      <c r="F41" s="69">
        <v>2.7</v>
      </c>
      <c r="G41" s="11">
        <v>3636.3</v>
      </c>
      <c r="H41" s="23">
        <v>1.94</v>
      </c>
    </row>
    <row r="42" spans="1:8" s="11" customFormat="1" ht="19.5" customHeight="1">
      <c r="A42" s="72" t="s">
        <v>84</v>
      </c>
      <c r="B42" s="73" t="s">
        <v>9</v>
      </c>
      <c r="C42" s="67" t="s">
        <v>148</v>
      </c>
      <c r="D42" s="105">
        <v>0</v>
      </c>
      <c r="E42" s="67">
        <f>D42/G42</f>
        <v>0</v>
      </c>
      <c r="F42" s="69">
        <f>E42/12</f>
        <v>0</v>
      </c>
      <c r="G42" s="11">
        <v>3636.3</v>
      </c>
      <c r="H42" s="23"/>
    </row>
    <row r="43" spans="1:8" s="11" customFormat="1" ht="15">
      <c r="A43" s="65" t="s">
        <v>85</v>
      </c>
      <c r="B43" s="66" t="s">
        <v>19</v>
      </c>
      <c r="C43" s="67"/>
      <c r="D43" s="105"/>
      <c r="E43" s="67"/>
      <c r="F43" s="69"/>
      <c r="G43" s="11">
        <v>3636.3</v>
      </c>
      <c r="H43" s="23"/>
    </row>
    <row r="44" spans="1:8" s="11" customFormat="1" ht="15">
      <c r="A44" s="65" t="s">
        <v>86</v>
      </c>
      <c r="B44" s="66" t="s">
        <v>14</v>
      </c>
      <c r="C44" s="67"/>
      <c r="D44" s="105"/>
      <c r="E44" s="67"/>
      <c r="F44" s="69"/>
      <c r="G44" s="11">
        <v>3636.3</v>
      </c>
      <c r="H44" s="23"/>
    </row>
    <row r="45" spans="1:8" s="11" customFormat="1" ht="15">
      <c r="A45" s="65" t="s">
        <v>87</v>
      </c>
      <c r="B45" s="66" t="s">
        <v>88</v>
      </c>
      <c r="C45" s="67"/>
      <c r="D45" s="105"/>
      <c r="E45" s="67"/>
      <c r="F45" s="69"/>
      <c r="G45" s="11">
        <v>3636.3</v>
      </c>
      <c r="H45" s="23"/>
    </row>
    <row r="46" spans="1:8" s="11" customFormat="1" ht="15">
      <c r="A46" s="65" t="s">
        <v>89</v>
      </c>
      <c r="B46" s="66" t="s">
        <v>90</v>
      </c>
      <c r="C46" s="67"/>
      <c r="D46" s="105"/>
      <c r="E46" s="67"/>
      <c r="F46" s="69"/>
      <c r="G46" s="11">
        <v>3636.3</v>
      </c>
      <c r="H46" s="23"/>
    </row>
    <row r="47" spans="1:8" s="11" customFormat="1" ht="15">
      <c r="A47" s="65" t="s">
        <v>91</v>
      </c>
      <c r="B47" s="66" t="s">
        <v>88</v>
      </c>
      <c r="C47" s="67"/>
      <c r="D47" s="105"/>
      <c r="E47" s="67"/>
      <c r="F47" s="69"/>
      <c r="G47" s="11">
        <v>3636.3</v>
      </c>
      <c r="H47" s="23"/>
    </row>
    <row r="48" spans="1:8" s="14" customFormat="1" ht="30">
      <c r="A48" s="72" t="s">
        <v>92</v>
      </c>
      <c r="B48" s="73" t="s">
        <v>7</v>
      </c>
      <c r="C48" s="75" t="s">
        <v>139</v>
      </c>
      <c r="D48" s="105">
        <v>2246.78</v>
      </c>
      <c r="E48" s="67">
        <f>D48/G48</f>
        <v>0.62</v>
      </c>
      <c r="F48" s="69">
        <f>E48/12</f>
        <v>0.05</v>
      </c>
      <c r="G48" s="11">
        <v>3636.3</v>
      </c>
      <c r="H48" s="23">
        <v>0.03</v>
      </c>
    </row>
    <row r="49" spans="1:8" s="14" customFormat="1" ht="45">
      <c r="A49" s="72" t="s">
        <v>137</v>
      </c>
      <c r="B49" s="73" t="s">
        <v>7</v>
      </c>
      <c r="C49" s="68" t="s">
        <v>138</v>
      </c>
      <c r="D49" s="105">
        <v>18723.21</v>
      </c>
      <c r="E49" s="67">
        <f>D49/G49</f>
        <v>5.15</v>
      </c>
      <c r="F49" s="69">
        <f>E49/12</f>
        <v>0.43</v>
      </c>
      <c r="G49" s="11">
        <v>3636.3</v>
      </c>
      <c r="H49" s="23">
        <v>0.07</v>
      </c>
    </row>
    <row r="50" spans="1:8" s="14" customFormat="1" ht="30">
      <c r="A50" s="72" t="s">
        <v>20</v>
      </c>
      <c r="B50" s="73"/>
      <c r="C50" s="75" t="s">
        <v>149</v>
      </c>
      <c r="D50" s="105">
        <f>E50*G50</f>
        <v>8727.12</v>
      </c>
      <c r="E50" s="67">
        <f>F50*12</f>
        <v>2.4</v>
      </c>
      <c r="F50" s="69">
        <v>0.2</v>
      </c>
      <c r="G50" s="11">
        <v>3636.3</v>
      </c>
      <c r="H50" s="23">
        <v>0.14</v>
      </c>
    </row>
    <row r="51" spans="1:8" s="14" customFormat="1" ht="25.5">
      <c r="A51" s="85" t="s">
        <v>93</v>
      </c>
      <c r="B51" s="86" t="s">
        <v>64</v>
      </c>
      <c r="C51" s="75"/>
      <c r="D51" s="105"/>
      <c r="E51" s="67"/>
      <c r="F51" s="69"/>
      <c r="G51" s="11">
        <v>3636.3</v>
      </c>
      <c r="H51" s="23"/>
    </row>
    <row r="52" spans="1:8" s="14" customFormat="1" ht="16.5" customHeight="1">
      <c r="A52" s="85" t="s">
        <v>94</v>
      </c>
      <c r="B52" s="86" t="s">
        <v>64</v>
      </c>
      <c r="C52" s="75"/>
      <c r="D52" s="105"/>
      <c r="E52" s="67"/>
      <c r="F52" s="69"/>
      <c r="G52" s="11">
        <v>3636.3</v>
      </c>
      <c r="H52" s="23"/>
    </row>
    <row r="53" spans="1:8" s="14" customFormat="1" ht="15.75" customHeight="1">
      <c r="A53" s="85" t="s">
        <v>95</v>
      </c>
      <c r="B53" s="86" t="s">
        <v>54</v>
      </c>
      <c r="C53" s="75"/>
      <c r="D53" s="105"/>
      <c r="E53" s="67"/>
      <c r="F53" s="69"/>
      <c r="G53" s="11">
        <v>3636.3</v>
      </c>
      <c r="H53" s="23"/>
    </row>
    <row r="54" spans="1:8" s="14" customFormat="1" ht="15">
      <c r="A54" s="85" t="s">
        <v>96</v>
      </c>
      <c r="B54" s="86" t="s">
        <v>64</v>
      </c>
      <c r="C54" s="75"/>
      <c r="D54" s="105"/>
      <c r="E54" s="67"/>
      <c r="F54" s="69"/>
      <c r="G54" s="11">
        <v>3636.3</v>
      </c>
      <c r="H54" s="23"/>
    </row>
    <row r="55" spans="1:8" s="14" customFormat="1" ht="25.5">
      <c r="A55" s="85" t="s">
        <v>97</v>
      </c>
      <c r="B55" s="86" t="s">
        <v>64</v>
      </c>
      <c r="C55" s="75"/>
      <c r="D55" s="105"/>
      <c r="E55" s="67"/>
      <c r="F55" s="69"/>
      <c r="G55" s="11">
        <v>3636.3</v>
      </c>
      <c r="H55" s="23"/>
    </row>
    <row r="56" spans="1:8" s="14" customFormat="1" ht="21.75" customHeight="1">
      <c r="A56" s="85" t="s">
        <v>98</v>
      </c>
      <c r="B56" s="86" t="s">
        <v>64</v>
      </c>
      <c r="C56" s="75"/>
      <c r="D56" s="105"/>
      <c r="E56" s="67"/>
      <c r="F56" s="69"/>
      <c r="G56" s="11">
        <v>3636.3</v>
      </c>
      <c r="H56" s="23"/>
    </row>
    <row r="57" spans="1:8" s="14" customFormat="1" ht="25.5">
      <c r="A57" s="85" t="s">
        <v>99</v>
      </c>
      <c r="B57" s="86" t="s">
        <v>64</v>
      </c>
      <c r="C57" s="75"/>
      <c r="D57" s="105"/>
      <c r="E57" s="67"/>
      <c r="F57" s="69"/>
      <c r="G57" s="11">
        <v>3636.3</v>
      </c>
      <c r="H57" s="23"/>
    </row>
    <row r="58" spans="1:8" s="14" customFormat="1" ht="20.25" customHeight="1">
      <c r="A58" s="85" t="s">
        <v>100</v>
      </c>
      <c r="B58" s="86" t="s">
        <v>64</v>
      </c>
      <c r="C58" s="75"/>
      <c r="D58" s="105"/>
      <c r="E58" s="67"/>
      <c r="F58" s="69"/>
      <c r="G58" s="11">
        <v>3636.3</v>
      </c>
      <c r="H58" s="23"/>
    </row>
    <row r="59" spans="1:8" s="14" customFormat="1" ht="20.25" customHeight="1">
      <c r="A59" s="85" t="s">
        <v>101</v>
      </c>
      <c r="B59" s="86" t="s">
        <v>64</v>
      </c>
      <c r="C59" s="75"/>
      <c r="D59" s="105"/>
      <c r="E59" s="67"/>
      <c r="F59" s="69"/>
      <c r="G59" s="11">
        <v>3636.3</v>
      </c>
      <c r="H59" s="23"/>
    </row>
    <row r="60" spans="1:8" s="11" customFormat="1" ht="21.75" customHeight="1">
      <c r="A60" s="72" t="s">
        <v>22</v>
      </c>
      <c r="B60" s="73" t="s">
        <v>23</v>
      </c>
      <c r="C60" s="75" t="s">
        <v>150</v>
      </c>
      <c r="D60" s="105">
        <f>E60*G60</f>
        <v>3054.49</v>
      </c>
      <c r="E60" s="67">
        <f>12*F60</f>
        <v>0.84</v>
      </c>
      <c r="F60" s="69">
        <v>0.07</v>
      </c>
      <c r="G60" s="11">
        <v>3636.3</v>
      </c>
      <c r="H60" s="23">
        <v>0.03</v>
      </c>
    </row>
    <row r="61" spans="1:8" s="11" customFormat="1" ht="17.25" customHeight="1">
      <c r="A61" s="72" t="s">
        <v>24</v>
      </c>
      <c r="B61" s="76" t="s">
        <v>25</v>
      </c>
      <c r="C61" s="77" t="s">
        <v>150</v>
      </c>
      <c r="D61" s="105">
        <v>1919.96</v>
      </c>
      <c r="E61" s="67">
        <f>D61/G61</f>
        <v>0.53</v>
      </c>
      <c r="F61" s="69">
        <f>E61/12</f>
        <v>0.04</v>
      </c>
      <c r="G61" s="11">
        <v>3636.3</v>
      </c>
      <c r="H61" s="23">
        <v>0.02</v>
      </c>
    </row>
    <row r="62" spans="1:8" s="15" customFormat="1" ht="30">
      <c r="A62" s="72" t="s">
        <v>21</v>
      </c>
      <c r="B62" s="73"/>
      <c r="C62" s="75">
        <v>0</v>
      </c>
      <c r="D62" s="105">
        <v>0</v>
      </c>
      <c r="E62" s="67">
        <f>D62/G62</f>
        <v>0</v>
      </c>
      <c r="F62" s="69">
        <f>E62/12</f>
        <v>0</v>
      </c>
      <c r="G62" s="11">
        <v>3636.3</v>
      </c>
      <c r="H62" s="23">
        <v>0.03</v>
      </c>
    </row>
    <row r="63" spans="1:8" s="15" customFormat="1" ht="15">
      <c r="A63" s="72" t="s">
        <v>30</v>
      </c>
      <c r="B63" s="73"/>
      <c r="C63" s="67" t="s">
        <v>151</v>
      </c>
      <c r="D63" s="107">
        <f>D64+D65+D66+D67+D68+D69+D70+D71+D72+D73+D74+D75+D76</f>
        <v>21847.14</v>
      </c>
      <c r="E63" s="67">
        <f>D63/G63</f>
        <v>6.01</v>
      </c>
      <c r="F63" s="69">
        <f>E63/12</f>
        <v>0.5</v>
      </c>
      <c r="G63" s="11">
        <v>3636.3</v>
      </c>
      <c r="H63" s="23">
        <v>0.46</v>
      </c>
    </row>
    <row r="64" spans="1:8" s="14" customFormat="1" ht="19.5" customHeight="1">
      <c r="A64" s="78" t="s">
        <v>140</v>
      </c>
      <c r="B64" s="79" t="s">
        <v>14</v>
      </c>
      <c r="C64" s="63"/>
      <c r="D64" s="62">
        <v>238.84</v>
      </c>
      <c r="E64" s="63"/>
      <c r="F64" s="80"/>
      <c r="G64" s="11">
        <v>3636.3</v>
      </c>
      <c r="H64" s="23">
        <v>0.01</v>
      </c>
    </row>
    <row r="65" spans="1:8" s="14" customFormat="1" ht="15">
      <c r="A65" s="78" t="s">
        <v>15</v>
      </c>
      <c r="B65" s="79" t="s">
        <v>19</v>
      </c>
      <c r="C65" s="63"/>
      <c r="D65" s="62">
        <v>505.42</v>
      </c>
      <c r="E65" s="63"/>
      <c r="F65" s="80"/>
      <c r="G65" s="11">
        <v>3636.3</v>
      </c>
      <c r="H65" s="23">
        <v>0.01</v>
      </c>
    </row>
    <row r="66" spans="1:8" s="14" customFormat="1" ht="15">
      <c r="A66" s="78" t="s">
        <v>102</v>
      </c>
      <c r="B66" s="81" t="s">
        <v>14</v>
      </c>
      <c r="C66" s="63"/>
      <c r="D66" s="62">
        <v>900.62</v>
      </c>
      <c r="E66" s="63"/>
      <c r="F66" s="80"/>
      <c r="G66" s="11">
        <v>3636.3</v>
      </c>
      <c r="H66" s="23"/>
    </row>
    <row r="67" spans="1:8" s="14" customFormat="1" ht="15">
      <c r="A67" s="78" t="s">
        <v>40</v>
      </c>
      <c r="B67" s="79" t="s">
        <v>14</v>
      </c>
      <c r="C67" s="64"/>
      <c r="D67" s="62">
        <v>963.17</v>
      </c>
      <c r="E67" s="63"/>
      <c r="F67" s="80"/>
      <c r="G67" s="11">
        <v>3636.3</v>
      </c>
      <c r="H67" s="23">
        <v>0.09</v>
      </c>
    </row>
    <row r="68" spans="1:8" s="14" customFormat="1" ht="15">
      <c r="A68" s="78" t="s">
        <v>16</v>
      </c>
      <c r="B68" s="79" t="s">
        <v>14</v>
      </c>
      <c r="C68" s="63"/>
      <c r="D68" s="62">
        <v>4294.09</v>
      </c>
      <c r="E68" s="63"/>
      <c r="F68" s="80"/>
      <c r="G68" s="11">
        <v>3636.3</v>
      </c>
      <c r="H68" s="23">
        <v>0.01</v>
      </c>
    </row>
    <row r="69" spans="1:8" s="14" customFormat="1" ht="15">
      <c r="A69" s="78" t="s">
        <v>17</v>
      </c>
      <c r="B69" s="79" t="s">
        <v>14</v>
      </c>
      <c r="C69" s="63"/>
      <c r="D69" s="62">
        <v>1010.85</v>
      </c>
      <c r="E69" s="63"/>
      <c r="F69" s="80"/>
      <c r="G69" s="11">
        <v>3636.3</v>
      </c>
      <c r="H69" s="23">
        <v>0.07</v>
      </c>
    </row>
    <row r="70" spans="1:8" s="14" customFormat="1" ht="15">
      <c r="A70" s="78" t="s">
        <v>38</v>
      </c>
      <c r="B70" s="79" t="s">
        <v>14</v>
      </c>
      <c r="C70" s="63"/>
      <c r="D70" s="62">
        <v>481.57</v>
      </c>
      <c r="E70" s="63"/>
      <c r="F70" s="80"/>
      <c r="G70" s="11">
        <v>3636.3</v>
      </c>
      <c r="H70" s="23">
        <v>0.02</v>
      </c>
    </row>
    <row r="71" spans="1:8" s="14" customFormat="1" ht="15.75" customHeight="1">
      <c r="A71" s="78" t="s">
        <v>39</v>
      </c>
      <c r="B71" s="79" t="s">
        <v>19</v>
      </c>
      <c r="C71" s="63"/>
      <c r="D71" s="62">
        <v>1926.35</v>
      </c>
      <c r="E71" s="63"/>
      <c r="F71" s="80"/>
      <c r="G71" s="11">
        <v>3636.3</v>
      </c>
      <c r="H71" s="23">
        <v>0.01</v>
      </c>
    </row>
    <row r="72" spans="1:8" s="14" customFormat="1" ht="25.5">
      <c r="A72" s="78" t="s">
        <v>18</v>
      </c>
      <c r="B72" s="79" t="s">
        <v>14</v>
      </c>
      <c r="C72" s="63"/>
      <c r="D72" s="62">
        <v>3730.2</v>
      </c>
      <c r="E72" s="63"/>
      <c r="F72" s="80"/>
      <c r="G72" s="11">
        <v>3636.3</v>
      </c>
      <c r="H72" s="23">
        <v>0.03</v>
      </c>
    </row>
    <row r="73" spans="1:8" s="14" customFormat="1" ht="15">
      <c r="A73" s="78" t="s">
        <v>141</v>
      </c>
      <c r="B73" s="79" t="s">
        <v>14</v>
      </c>
      <c r="C73" s="63"/>
      <c r="D73" s="62">
        <v>3391.27</v>
      </c>
      <c r="E73" s="63"/>
      <c r="F73" s="80"/>
      <c r="G73" s="11">
        <v>3636.3</v>
      </c>
      <c r="H73" s="23">
        <v>0.06</v>
      </c>
    </row>
    <row r="74" spans="1:8" s="14" customFormat="1" ht="25.5">
      <c r="A74" s="78" t="s">
        <v>103</v>
      </c>
      <c r="B74" s="81" t="s">
        <v>45</v>
      </c>
      <c r="C74" s="63"/>
      <c r="D74" s="62">
        <v>1663.96</v>
      </c>
      <c r="E74" s="63"/>
      <c r="F74" s="80"/>
      <c r="G74" s="11">
        <v>3636.3</v>
      </c>
      <c r="H74" s="23"/>
    </row>
    <row r="75" spans="1:8" s="14" customFormat="1" ht="15">
      <c r="A75" s="34" t="s">
        <v>126</v>
      </c>
      <c r="B75" s="82" t="s">
        <v>45</v>
      </c>
      <c r="C75" s="35"/>
      <c r="D75" s="62">
        <v>0</v>
      </c>
      <c r="E75" s="83"/>
      <c r="F75" s="84"/>
      <c r="G75" s="11">
        <v>3636.3</v>
      </c>
      <c r="H75" s="23"/>
    </row>
    <row r="76" spans="1:8" s="14" customFormat="1" ht="21" customHeight="1">
      <c r="A76" s="78" t="s">
        <v>159</v>
      </c>
      <c r="B76" s="86" t="s">
        <v>14</v>
      </c>
      <c r="C76" s="83"/>
      <c r="D76" s="108">
        <v>2740.8</v>
      </c>
      <c r="E76" s="83"/>
      <c r="F76" s="84"/>
      <c r="G76" s="11">
        <v>3636.3</v>
      </c>
      <c r="H76" s="23"/>
    </row>
    <row r="77" spans="1:8" s="15" customFormat="1" ht="30">
      <c r="A77" s="72" t="s">
        <v>33</v>
      </c>
      <c r="B77" s="73"/>
      <c r="C77" s="67" t="s">
        <v>152</v>
      </c>
      <c r="D77" s="107">
        <f>SUM(D78:D82)</f>
        <v>1926.35</v>
      </c>
      <c r="E77" s="67">
        <f>D77/G77</f>
        <v>0.53</v>
      </c>
      <c r="F77" s="69">
        <f>E77/12</f>
        <v>0.04</v>
      </c>
      <c r="G77" s="11">
        <v>3636.3</v>
      </c>
      <c r="H77" s="23">
        <v>0.04</v>
      </c>
    </row>
    <row r="78" spans="1:8" s="14" customFormat="1" ht="25.5">
      <c r="A78" s="78" t="s">
        <v>42</v>
      </c>
      <c r="B78" s="79" t="s">
        <v>43</v>
      </c>
      <c r="C78" s="63"/>
      <c r="D78" s="62">
        <v>1926.35</v>
      </c>
      <c r="E78" s="63"/>
      <c r="F78" s="80"/>
      <c r="G78" s="11">
        <v>3636.3</v>
      </c>
      <c r="H78" s="23">
        <v>0</v>
      </c>
    </row>
    <row r="79" spans="1:8" s="14" customFormat="1" ht="25.5">
      <c r="A79" s="78" t="s">
        <v>105</v>
      </c>
      <c r="B79" s="81" t="s">
        <v>14</v>
      </c>
      <c r="C79" s="63"/>
      <c r="D79" s="62">
        <f>E79*G79</f>
        <v>0</v>
      </c>
      <c r="E79" s="63"/>
      <c r="F79" s="80"/>
      <c r="G79" s="11">
        <v>3636.3</v>
      </c>
      <c r="H79" s="23">
        <v>0</v>
      </c>
    </row>
    <row r="80" spans="1:8" s="14" customFormat="1" ht="25.5">
      <c r="A80" s="78" t="s">
        <v>103</v>
      </c>
      <c r="B80" s="81" t="s">
        <v>44</v>
      </c>
      <c r="C80" s="63"/>
      <c r="D80" s="62">
        <f>E80*G80</f>
        <v>0</v>
      </c>
      <c r="E80" s="63"/>
      <c r="F80" s="80"/>
      <c r="G80" s="11">
        <v>3636.3</v>
      </c>
      <c r="H80" s="23">
        <v>0</v>
      </c>
    </row>
    <row r="81" spans="1:8" s="14" customFormat="1" ht="18" customHeight="1">
      <c r="A81" s="85" t="s">
        <v>106</v>
      </c>
      <c r="B81" s="81" t="s">
        <v>45</v>
      </c>
      <c r="C81" s="63"/>
      <c r="D81" s="62">
        <f>E81*G81</f>
        <v>0</v>
      </c>
      <c r="E81" s="63"/>
      <c r="F81" s="80"/>
      <c r="G81" s="11">
        <v>3636.3</v>
      </c>
      <c r="H81" s="23">
        <v>0</v>
      </c>
    </row>
    <row r="82" spans="1:8" s="14" customFormat="1" ht="21.75" customHeight="1">
      <c r="A82" s="78" t="s">
        <v>107</v>
      </c>
      <c r="B82" s="81" t="s">
        <v>14</v>
      </c>
      <c r="C82" s="83"/>
      <c r="D82" s="62">
        <f>E82*G82</f>
        <v>0</v>
      </c>
      <c r="E82" s="63"/>
      <c r="F82" s="80"/>
      <c r="G82" s="11">
        <v>3636.3</v>
      </c>
      <c r="H82" s="23">
        <v>0</v>
      </c>
    </row>
    <row r="83" spans="1:8" s="14" customFormat="1" ht="30">
      <c r="A83" s="72" t="s">
        <v>34</v>
      </c>
      <c r="B83" s="79"/>
      <c r="C83" s="75" t="s">
        <v>153</v>
      </c>
      <c r="D83" s="107">
        <v>0</v>
      </c>
      <c r="E83" s="67">
        <f>D83/G83</f>
        <v>0</v>
      </c>
      <c r="F83" s="69">
        <f>E83/12</f>
        <v>0</v>
      </c>
      <c r="G83" s="11">
        <v>3636.3</v>
      </c>
      <c r="H83" s="23">
        <v>0.05</v>
      </c>
    </row>
    <row r="84" spans="1:8" s="14" customFormat="1" ht="19.5" customHeight="1">
      <c r="A84" s="78" t="s">
        <v>108</v>
      </c>
      <c r="B84" s="79" t="s">
        <v>14</v>
      </c>
      <c r="C84" s="75"/>
      <c r="D84" s="62">
        <v>0</v>
      </c>
      <c r="E84" s="63"/>
      <c r="F84" s="80"/>
      <c r="G84" s="11">
        <v>3636.3</v>
      </c>
      <c r="H84" s="23"/>
    </row>
    <row r="85" spans="1:8" s="14" customFormat="1" ht="20.25" customHeight="1">
      <c r="A85" s="85" t="s">
        <v>109</v>
      </c>
      <c r="B85" s="81" t="s">
        <v>45</v>
      </c>
      <c r="C85" s="75"/>
      <c r="D85" s="62">
        <f>E85*G85</f>
        <v>0</v>
      </c>
      <c r="E85" s="63"/>
      <c r="F85" s="80"/>
      <c r="G85" s="11">
        <v>3636.3</v>
      </c>
      <c r="H85" s="23">
        <v>0</v>
      </c>
    </row>
    <row r="86" spans="1:8" s="14" customFormat="1" ht="19.5" customHeight="1">
      <c r="A86" s="78" t="s">
        <v>117</v>
      </c>
      <c r="B86" s="81" t="s">
        <v>44</v>
      </c>
      <c r="C86" s="101"/>
      <c r="D86" s="62">
        <v>0</v>
      </c>
      <c r="E86" s="83"/>
      <c r="F86" s="84"/>
      <c r="G86" s="11">
        <v>3636.3</v>
      </c>
      <c r="H86" s="23"/>
    </row>
    <row r="87" spans="1:8" s="14" customFormat="1" ht="31.5" customHeight="1">
      <c r="A87" s="78" t="s">
        <v>110</v>
      </c>
      <c r="B87" s="81" t="s">
        <v>45</v>
      </c>
      <c r="C87" s="101"/>
      <c r="D87" s="62">
        <v>0</v>
      </c>
      <c r="E87" s="83"/>
      <c r="F87" s="84"/>
      <c r="G87" s="11">
        <v>3636.3</v>
      </c>
      <c r="H87" s="23"/>
    </row>
    <row r="88" spans="1:8" s="14" customFormat="1" ht="15">
      <c r="A88" s="72" t="s">
        <v>111</v>
      </c>
      <c r="B88" s="79"/>
      <c r="C88" s="75" t="s">
        <v>154</v>
      </c>
      <c r="D88" s="107">
        <f>D89+D90+D91+D92+D93+D94</f>
        <v>7606.95</v>
      </c>
      <c r="E88" s="67">
        <f>D88/G88</f>
        <v>2.09</v>
      </c>
      <c r="F88" s="69">
        <f>E88/12</f>
        <v>0.17</v>
      </c>
      <c r="G88" s="11">
        <v>3636.3</v>
      </c>
      <c r="H88" s="23">
        <v>0.15</v>
      </c>
    </row>
    <row r="89" spans="1:8" s="14" customFormat="1" ht="20.25" customHeight="1">
      <c r="A89" s="78" t="s">
        <v>31</v>
      </c>
      <c r="B89" s="79" t="s">
        <v>7</v>
      </c>
      <c r="C89" s="75"/>
      <c r="D89" s="62">
        <v>0</v>
      </c>
      <c r="E89" s="63"/>
      <c r="F89" s="80"/>
      <c r="G89" s="11">
        <v>3636.3</v>
      </c>
      <c r="H89" s="23">
        <v>0.02</v>
      </c>
    </row>
    <row r="90" spans="1:8" s="14" customFormat="1" ht="39" customHeight="1">
      <c r="A90" s="78" t="s">
        <v>112</v>
      </c>
      <c r="B90" s="79" t="s">
        <v>14</v>
      </c>
      <c r="C90" s="75"/>
      <c r="D90" s="62">
        <v>6600.14</v>
      </c>
      <c r="E90" s="63"/>
      <c r="F90" s="80"/>
      <c r="G90" s="11">
        <v>3636.3</v>
      </c>
      <c r="H90" s="23">
        <v>0.11</v>
      </c>
    </row>
    <row r="91" spans="1:8" s="14" customFormat="1" ht="41.25" customHeight="1">
      <c r="A91" s="78" t="s">
        <v>113</v>
      </c>
      <c r="B91" s="79" t="s">
        <v>14</v>
      </c>
      <c r="C91" s="75"/>
      <c r="D91" s="62">
        <v>1006.81</v>
      </c>
      <c r="E91" s="63"/>
      <c r="F91" s="80"/>
      <c r="G91" s="11">
        <v>3636.3</v>
      </c>
      <c r="H91" s="23">
        <v>0.02</v>
      </c>
    </row>
    <row r="92" spans="1:8" s="14" customFormat="1" ht="25.5">
      <c r="A92" s="78" t="s">
        <v>47</v>
      </c>
      <c r="B92" s="79" t="s">
        <v>10</v>
      </c>
      <c r="C92" s="75"/>
      <c r="D92" s="62">
        <v>0</v>
      </c>
      <c r="E92" s="63"/>
      <c r="F92" s="80"/>
      <c r="G92" s="11">
        <v>3636.3</v>
      </c>
      <c r="H92" s="23">
        <v>0</v>
      </c>
    </row>
    <row r="93" spans="1:8" s="14" customFormat="1" ht="17.25" customHeight="1">
      <c r="A93" s="78" t="s">
        <v>114</v>
      </c>
      <c r="B93" s="81" t="s">
        <v>115</v>
      </c>
      <c r="C93" s="75"/>
      <c r="D93" s="108">
        <v>0</v>
      </c>
      <c r="E93" s="83"/>
      <c r="F93" s="84"/>
      <c r="G93" s="11">
        <v>3636.3</v>
      </c>
      <c r="H93" s="23"/>
    </row>
    <row r="94" spans="1:8" s="14" customFormat="1" ht="58.5" customHeight="1">
      <c r="A94" s="78" t="s">
        <v>116</v>
      </c>
      <c r="B94" s="81" t="s">
        <v>64</v>
      </c>
      <c r="C94" s="75"/>
      <c r="D94" s="108">
        <v>0</v>
      </c>
      <c r="E94" s="83"/>
      <c r="F94" s="84"/>
      <c r="G94" s="11">
        <v>3636.3</v>
      </c>
      <c r="H94" s="23"/>
    </row>
    <row r="95" spans="1:8" s="14" customFormat="1" ht="17.25" customHeight="1">
      <c r="A95" s="72" t="s">
        <v>35</v>
      </c>
      <c r="B95" s="79"/>
      <c r="C95" s="75" t="s">
        <v>155</v>
      </c>
      <c r="D95" s="107">
        <f>D96</f>
        <v>1208.01</v>
      </c>
      <c r="E95" s="67">
        <f>D95/G95</f>
        <v>0.33</v>
      </c>
      <c r="F95" s="69">
        <f>E95/12</f>
        <v>0.03</v>
      </c>
      <c r="G95" s="11">
        <v>3636.3</v>
      </c>
      <c r="H95" s="23">
        <v>0.1</v>
      </c>
    </row>
    <row r="96" spans="1:8" s="14" customFormat="1" ht="18" customHeight="1">
      <c r="A96" s="78" t="s">
        <v>32</v>
      </c>
      <c r="B96" s="79" t="s">
        <v>14</v>
      </c>
      <c r="C96" s="63"/>
      <c r="D96" s="62">
        <v>1208.01</v>
      </c>
      <c r="E96" s="63"/>
      <c r="F96" s="80"/>
      <c r="G96" s="11">
        <v>3636.3</v>
      </c>
      <c r="H96" s="23">
        <v>0.02</v>
      </c>
    </row>
    <row r="97" spans="1:8" s="11" customFormat="1" ht="18" customHeight="1">
      <c r="A97" s="72" t="s">
        <v>37</v>
      </c>
      <c r="B97" s="73"/>
      <c r="C97" s="67" t="s">
        <v>156</v>
      </c>
      <c r="D97" s="107">
        <f>D98+D99</f>
        <v>11429.88</v>
      </c>
      <c r="E97" s="67">
        <f>D97/G97</f>
        <v>3.14</v>
      </c>
      <c r="F97" s="69">
        <f>E97/12</f>
        <v>0.26</v>
      </c>
      <c r="G97" s="11">
        <v>3636.3</v>
      </c>
      <c r="H97" s="23">
        <v>0.21</v>
      </c>
    </row>
    <row r="98" spans="1:8" s="11" customFormat="1" ht="38.25">
      <c r="A98" s="85" t="s">
        <v>118</v>
      </c>
      <c r="B98" s="81" t="s">
        <v>19</v>
      </c>
      <c r="C98" s="41"/>
      <c r="D98" s="106">
        <v>11429.88</v>
      </c>
      <c r="E98" s="41"/>
      <c r="F98" s="70"/>
      <c r="G98" s="11">
        <v>3636.3</v>
      </c>
      <c r="H98" s="23"/>
    </row>
    <row r="99" spans="1:8" s="14" customFormat="1" ht="25.5">
      <c r="A99" s="85" t="s">
        <v>145</v>
      </c>
      <c r="B99" s="81" t="s">
        <v>64</v>
      </c>
      <c r="C99" s="63"/>
      <c r="D99" s="62">
        <v>0</v>
      </c>
      <c r="E99" s="63"/>
      <c r="F99" s="80"/>
      <c r="G99" s="11">
        <v>3636.3</v>
      </c>
      <c r="H99" s="23">
        <v>0.03</v>
      </c>
    </row>
    <row r="100" spans="1:8" s="11" customFormat="1" ht="15">
      <c r="A100" s="72" t="s">
        <v>36</v>
      </c>
      <c r="B100" s="73"/>
      <c r="C100" s="67" t="s">
        <v>157</v>
      </c>
      <c r="D100" s="107">
        <f>D101+D102</f>
        <v>11570.43</v>
      </c>
      <c r="E100" s="67">
        <f>D100/G100</f>
        <v>3.18</v>
      </c>
      <c r="F100" s="69">
        <f>E100/12</f>
        <v>0.27</v>
      </c>
      <c r="G100" s="11">
        <v>3636.3</v>
      </c>
      <c r="H100" s="23">
        <v>0.58</v>
      </c>
    </row>
    <row r="101" spans="1:8" s="14" customFormat="1" ht="15">
      <c r="A101" s="78" t="s">
        <v>46</v>
      </c>
      <c r="B101" s="81" t="s">
        <v>14</v>
      </c>
      <c r="C101" s="63"/>
      <c r="D101" s="62">
        <f>31811.6/3</f>
        <v>10603.87</v>
      </c>
      <c r="E101" s="63"/>
      <c r="F101" s="80"/>
      <c r="G101" s="11">
        <v>3636.3</v>
      </c>
      <c r="H101" s="23">
        <v>0.54</v>
      </c>
    </row>
    <row r="102" spans="1:8" s="14" customFormat="1" ht="15">
      <c r="A102" s="78" t="s">
        <v>59</v>
      </c>
      <c r="B102" s="81" t="s">
        <v>14</v>
      </c>
      <c r="C102" s="63"/>
      <c r="D102" s="62">
        <f>2899.67/3</f>
        <v>966.56</v>
      </c>
      <c r="E102" s="63"/>
      <c r="F102" s="80"/>
      <c r="G102" s="11">
        <v>3636.3</v>
      </c>
      <c r="H102" s="23">
        <v>0.04</v>
      </c>
    </row>
    <row r="103" spans="1:8" s="11" customFormat="1" ht="21.75" customHeight="1">
      <c r="A103" s="72" t="s">
        <v>67</v>
      </c>
      <c r="B103" s="81" t="s">
        <v>68</v>
      </c>
      <c r="C103" s="75"/>
      <c r="D103" s="101">
        <v>0</v>
      </c>
      <c r="E103" s="75">
        <f>D103/G103</f>
        <v>0</v>
      </c>
      <c r="F103" s="74">
        <f>E103/12</f>
        <v>0</v>
      </c>
      <c r="G103" s="11">
        <v>3636.3</v>
      </c>
      <c r="H103" s="23"/>
    </row>
    <row r="104" spans="1:8" s="11" customFormat="1" ht="131.25" customHeight="1" thickBot="1">
      <c r="A104" s="72" t="s">
        <v>160</v>
      </c>
      <c r="B104" s="98" t="s">
        <v>10</v>
      </c>
      <c r="C104" s="99"/>
      <c r="D104" s="102">
        <v>50000</v>
      </c>
      <c r="E104" s="99">
        <f>D104/G104</f>
        <v>13.75</v>
      </c>
      <c r="F104" s="100">
        <f>E104/12</f>
        <v>1.15</v>
      </c>
      <c r="G104" s="11">
        <v>3636.3</v>
      </c>
      <c r="H104" s="23">
        <v>0.3</v>
      </c>
    </row>
    <row r="105" spans="1:7" s="38" customFormat="1" ht="15.75" thickBot="1">
      <c r="A105" s="72" t="s">
        <v>62</v>
      </c>
      <c r="B105" s="90" t="s">
        <v>9</v>
      </c>
      <c r="C105" s="91"/>
      <c r="D105" s="103">
        <f>E105*G105</f>
        <v>82907.64</v>
      </c>
      <c r="E105" s="91">
        <f>12*F105</f>
        <v>22.8</v>
      </c>
      <c r="F105" s="92">
        <v>1.9</v>
      </c>
      <c r="G105" s="11">
        <v>3636.3</v>
      </c>
    </row>
    <row r="106" spans="1:8" s="11" customFormat="1" ht="19.5" customHeight="1" thickBot="1">
      <c r="A106" s="89" t="s">
        <v>28</v>
      </c>
      <c r="B106" s="87"/>
      <c r="C106" s="88"/>
      <c r="D106" s="104">
        <f>D105+D104+D103+D100+D97+D95+D88+D83+D77+D63+D62+D61+D60+D50+D49+D48+D42+D41+D40+D29+D16</f>
        <v>663887.52</v>
      </c>
      <c r="E106" s="104">
        <f>E105+E104+E103+E100+E97+E95+E88+E83+E77+E63+E62+E61+E60+E50+E49+E48+E42+E41+E40+E29+E16</f>
        <v>182.57</v>
      </c>
      <c r="F106" s="104">
        <f>F105+F104+F103+F100+F97+F95+F88+F83+F77+F63+F62+F61+F60+F50+F49+F48+F42+F41+F40+F29+F16</f>
        <v>15.21</v>
      </c>
      <c r="G106" s="11">
        <v>3636.3</v>
      </c>
      <c r="H106" s="23"/>
    </row>
    <row r="107" spans="1:8" s="20" customFormat="1" ht="15.75" thickBot="1">
      <c r="A107" s="28"/>
      <c r="B107" s="29"/>
      <c r="C107" s="29"/>
      <c r="D107" s="56"/>
      <c r="E107" s="56"/>
      <c r="F107" s="56"/>
      <c r="G107" s="11">
        <v>3636.3</v>
      </c>
      <c r="H107" s="27"/>
    </row>
    <row r="108" spans="1:8" s="20" customFormat="1" ht="19.5" thickBot="1">
      <c r="A108" s="30" t="s">
        <v>60</v>
      </c>
      <c r="B108" s="31"/>
      <c r="C108" s="31"/>
      <c r="D108" s="57">
        <v>0</v>
      </c>
      <c r="E108" s="57">
        <v>0</v>
      </c>
      <c r="F108" s="57">
        <v>0</v>
      </c>
      <c r="G108" s="11">
        <v>3636.3</v>
      </c>
      <c r="H108" s="27"/>
    </row>
    <row r="109" spans="1:8" s="20" customFormat="1" ht="20.25" customHeight="1">
      <c r="A109" s="36"/>
      <c r="B109" s="37"/>
      <c r="C109" s="37"/>
      <c r="D109" s="109"/>
      <c r="E109" s="60"/>
      <c r="F109" s="60"/>
      <c r="G109" s="11"/>
      <c r="H109" s="27"/>
    </row>
    <row r="110" spans="1:8" s="20" customFormat="1" ht="15.75" thickBot="1">
      <c r="A110" s="36"/>
      <c r="B110" s="37"/>
      <c r="C110" s="37"/>
      <c r="D110" s="60"/>
      <c r="E110" s="60"/>
      <c r="F110" s="60"/>
      <c r="G110" s="11"/>
      <c r="H110" s="27"/>
    </row>
    <row r="111" spans="1:6" s="93" customFormat="1" ht="19.5" thickBot="1">
      <c r="A111" s="94" t="s">
        <v>158</v>
      </c>
      <c r="B111" s="95"/>
      <c r="C111" s="96"/>
      <c r="D111" s="97">
        <f>D106+D108</f>
        <v>663887.52</v>
      </c>
      <c r="E111" s="97">
        <f>E106+E108</f>
        <v>182.57</v>
      </c>
      <c r="F111" s="97">
        <f>F106+F108</f>
        <v>15.21</v>
      </c>
    </row>
    <row r="112" spans="1:8" s="2" customFormat="1" ht="12.75">
      <c r="A112" s="36"/>
      <c r="B112" s="37"/>
      <c r="C112" s="37"/>
      <c r="D112" s="60"/>
      <c r="E112" s="60"/>
      <c r="F112" s="60"/>
      <c r="H112" s="26"/>
    </row>
    <row r="113" spans="1:8" s="2" customFormat="1" ht="20.25" customHeight="1">
      <c r="A113" s="72" t="s">
        <v>84</v>
      </c>
      <c r="B113" s="73" t="s">
        <v>9</v>
      </c>
      <c r="C113" s="75" t="s">
        <v>148</v>
      </c>
      <c r="D113" s="101">
        <v>161295.08</v>
      </c>
      <c r="E113" s="75">
        <f>D113/G113</f>
        <v>44.36</v>
      </c>
      <c r="F113" s="75">
        <f>E113/12</f>
        <v>3.7</v>
      </c>
      <c r="G113" s="2">
        <v>3636.3</v>
      </c>
      <c r="H113" s="26"/>
    </row>
    <row r="114" spans="1:8" s="2" customFormat="1" ht="13.5" thickBot="1">
      <c r="A114" s="17"/>
      <c r="D114" s="55"/>
      <c r="E114" s="55"/>
      <c r="F114" s="55"/>
      <c r="H114" s="26"/>
    </row>
    <row r="115" spans="1:8" s="2" customFormat="1" ht="15.75" thickBot="1">
      <c r="A115" s="118" t="s">
        <v>161</v>
      </c>
      <c r="B115" s="119"/>
      <c r="C115" s="119"/>
      <c r="D115" s="120">
        <f>D111+D113</f>
        <v>825182.6</v>
      </c>
      <c r="E115" s="120">
        <f>E111+E113</f>
        <v>226.93</v>
      </c>
      <c r="F115" s="120">
        <f>F111+F113</f>
        <v>18.91</v>
      </c>
      <c r="H115" s="26"/>
    </row>
    <row r="116" spans="1:8" s="2" customFormat="1" ht="12.75">
      <c r="A116" s="17"/>
      <c r="D116" s="55"/>
      <c r="E116" s="55"/>
      <c r="F116" s="55"/>
      <c r="H116" s="26"/>
    </row>
    <row r="117" spans="1:8" s="2" customFormat="1" ht="12.75">
      <c r="A117" s="17"/>
      <c r="D117" s="55"/>
      <c r="E117" s="55"/>
      <c r="F117" s="55"/>
      <c r="H117" s="26"/>
    </row>
    <row r="118" spans="1:8" s="16" customFormat="1" ht="19.5">
      <c r="A118" s="18"/>
      <c r="B118" s="19"/>
      <c r="C118" s="3"/>
      <c r="D118" s="61"/>
      <c r="E118" s="61"/>
      <c r="F118" s="61"/>
      <c r="H118" s="25"/>
    </row>
    <row r="119" spans="1:8" s="2" customFormat="1" ht="14.25">
      <c r="A119" s="134" t="s">
        <v>26</v>
      </c>
      <c r="B119" s="134"/>
      <c r="C119" s="134"/>
      <c r="D119" s="134"/>
      <c r="E119" s="55"/>
      <c r="F119" s="55"/>
      <c r="H119" s="26"/>
    </row>
    <row r="120" spans="4:8" s="2" customFormat="1" ht="12.75">
      <c r="D120" s="55"/>
      <c r="E120" s="55"/>
      <c r="F120" s="55"/>
      <c r="H120" s="26"/>
    </row>
    <row r="121" spans="1:8" s="2" customFormat="1" ht="12.75">
      <c r="A121" s="17" t="s">
        <v>27</v>
      </c>
      <c r="D121" s="55"/>
      <c r="E121" s="55"/>
      <c r="F121" s="55"/>
      <c r="H121" s="26"/>
    </row>
    <row r="122" spans="4:8" s="2" customFormat="1" ht="12.75">
      <c r="D122" s="55"/>
      <c r="E122" s="55"/>
      <c r="F122" s="55"/>
      <c r="H122" s="26"/>
    </row>
    <row r="123" spans="4:8" s="2" customFormat="1" ht="12.75">
      <c r="D123" s="55"/>
      <c r="E123" s="55"/>
      <c r="F123" s="55"/>
      <c r="H123" s="26"/>
    </row>
    <row r="124" spans="4:8" s="2" customFormat="1" ht="12.75">
      <c r="D124" s="55"/>
      <c r="E124" s="55"/>
      <c r="F124" s="55"/>
      <c r="H124" s="26"/>
    </row>
    <row r="125" spans="4:8" s="2" customFormat="1" ht="12.75">
      <c r="D125" s="55"/>
      <c r="E125" s="55"/>
      <c r="F125" s="55"/>
      <c r="H125" s="26"/>
    </row>
    <row r="126" spans="4:8" s="2" customFormat="1" ht="12.75">
      <c r="D126" s="55"/>
      <c r="E126" s="55"/>
      <c r="F126" s="55"/>
      <c r="H126" s="26"/>
    </row>
    <row r="127" spans="4:8" s="2" customFormat="1" ht="12.75">
      <c r="D127" s="55"/>
      <c r="E127" s="55"/>
      <c r="F127" s="55"/>
      <c r="H127" s="26"/>
    </row>
    <row r="128" spans="4:8" s="2" customFormat="1" ht="12.75">
      <c r="D128" s="55"/>
      <c r="E128" s="55"/>
      <c r="F128" s="55"/>
      <c r="H128" s="26"/>
    </row>
    <row r="129" spans="4:8" s="2" customFormat="1" ht="12.75">
      <c r="D129" s="55"/>
      <c r="E129" s="55"/>
      <c r="F129" s="55"/>
      <c r="H129" s="26"/>
    </row>
    <row r="130" spans="4:8" s="2" customFormat="1" ht="12.75">
      <c r="D130" s="55"/>
      <c r="E130" s="55"/>
      <c r="F130" s="55"/>
      <c r="H130" s="26"/>
    </row>
    <row r="131" spans="4:8" s="2" customFormat="1" ht="12.75">
      <c r="D131" s="55"/>
      <c r="E131" s="55"/>
      <c r="F131" s="55"/>
      <c r="H131" s="26"/>
    </row>
    <row r="132" spans="4:8" s="2" customFormat="1" ht="12.75">
      <c r="D132" s="55"/>
      <c r="E132" s="55"/>
      <c r="F132" s="55"/>
      <c r="H132" s="26"/>
    </row>
    <row r="133" spans="4:8" s="2" customFormat="1" ht="12.75">
      <c r="D133" s="55"/>
      <c r="E133" s="55"/>
      <c r="F133" s="55"/>
      <c r="H133" s="26"/>
    </row>
  </sheetData>
  <sheetProtection/>
  <mergeCells count="12">
    <mergeCell ref="A1:F1"/>
    <mergeCell ref="B2:F2"/>
    <mergeCell ref="B3:F3"/>
    <mergeCell ref="B4:F4"/>
    <mergeCell ref="A6:F6"/>
    <mergeCell ref="A8:F8"/>
    <mergeCell ref="A9:F9"/>
    <mergeCell ref="A10:F10"/>
    <mergeCell ref="A11:F11"/>
    <mergeCell ref="A12:F12"/>
    <mergeCell ref="A15:F15"/>
    <mergeCell ref="A119:D119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="90" zoomScaleNormal="90" zoomScalePageLayoutView="0" workbookViewId="0" topLeftCell="A99">
      <selection activeCell="F123" sqref="F123"/>
    </sheetView>
  </sheetViews>
  <sheetFormatPr defaultColWidth="9.00390625" defaultRowHeight="12.75"/>
  <cols>
    <col min="1" max="1" width="72.75390625" style="4" customWidth="1"/>
    <col min="2" max="2" width="19.125" style="4" customWidth="1"/>
    <col min="3" max="3" width="13.875" style="4" customWidth="1"/>
    <col min="4" max="4" width="17.125" style="39" customWidth="1"/>
    <col min="5" max="5" width="13.875" style="39" customWidth="1"/>
    <col min="6" max="6" width="20.875" style="39" customWidth="1"/>
    <col min="7" max="7" width="15.375" style="4" customWidth="1"/>
    <col min="8" max="8" width="15.375" style="21" hidden="1" customWidth="1"/>
    <col min="9" max="12" width="15.375" style="4" customWidth="1"/>
    <col min="13" max="16384" width="9.125" style="4" customWidth="1"/>
  </cols>
  <sheetData>
    <row r="1" spans="1:6" ht="16.5" customHeight="1">
      <c r="A1" s="121" t="s">
        <v>146</v>
      </c>
      <c r="B1" s="122"/>
      <c r="C1" s="122"/>
      <c r="D1" s="122"/>
      <c r="E1" s="122"/>
      <c r="F1" s="122"/>
    </row>
    <row r="2" spans="2:6" ht="12.75" customHeight="1">
      <c r="B2" s="123"/>
      <c r="C2" s="123"/>
      <c r="D2" s="123"/>
      <c r="E2" s="122"/>
      <c r="F2" s="122"/>
    </row>
    <row r="3" spans="2:6" ht="14.25" customHeight="1">
      <c r="B3" s="123" t="s">
        <v>0</v>
      </c>
      <c r="C3" s="123"/>
      <c r="D3" s="123"/>
      <c r="E3" s="122"/>
      <c r="F3" s="122"/>
    </row>
    <row r="4" spans="1:6" ht="19.5" customHeight="1">
      <c r="A4" s="40" t="s">
        <v>131</v>
      </c>
      <c r="B4" s="123" t="s">
        <v>147</v>
      </c>
      <c r="C4" s="123"/>
      <c r="D4" s="123"/>
      <c r="E4" s="122"/>
      <c r="F4" s="122"/>
    </row>
    <row r="5" spans="1:6" ht="19.5" customHeight="1">
      <c r="A5" s="43"/>
      <c r="B5" s="117"/>
      <c r="C5" s="117"/>
      <c r="D5" s="47"/>
      <c r="E5" s="48"/>
      <c r="F5" s="48"/>
    </row>
    <row r="6" spans="1:6" ht="19.5" customHeight="1">
      <c r="A6" s="135"/>
      <c r="B6" s="135"/>
      <c r="C6" s="135"/>
      <c r="D6" s="135"/>
      <c r="E6" s="135"/>
      <c r="F6" s="135"/>
    </row>
    <row r="7" spans="2:7" ht="35.25" customHeight="1" hidden="1">
      <c r="B7" s="1"/>
      <c r="C7" s="1"/>
      <c r="D7" s="49"/>
      <c r="E7" s="49"/>
      <c r="F7" s="49"/>
      <c r="G7" s="1"/>
    </row>
    <row r="8" spans="1:7" ht="25.5" customHeight="1">
      <c r="A8" s="136" t="s">
        <v>132</v>
      </c>
      <c r="B8" s="136"/>
      <c r="C8" s="136"/>
      <c r="D8" s="136"/>
      <c r="E8" s="136"/>
      <c r="F8" s="136"/>
      <c r="G8" s="1"/>
    </row>
    <row r="9" spans="1:8" s="5" customFormat="1" ht="22.5" customHeight="1">
      <c r="A9" s="124" t="s">
        <v>1</v>
      </c>
      <c r="B9" s="124"/>
      <c r="C9" s="124"/>
      <c r="D9" s="124"/>
      <c r="E9" s="125"/>
      <c r="F9" s="125"/>
      <c r="H9" s="22"/>
    </row>
    <row r="10" spans="1:6" s="6" customFormat="1" ht="18.75" customHeight="1">
      <c r="A10" s="124" t="s">
        <v>133</v>
      </c>
      <c r="B10" s="124"/>
      <c r="C10" s="124"/>
      <c r="D10" s="124"/>
      <c r="E10" s="125"/>
      <c r="F10" s="125"/>
    </row>
    <row r="11" spans="1:6" s="7" customFormat="1" ht="17.25" customHeight="1">
      <c r="A11" s="126" t="s">
        <v>48</v>
      </c>
      <c r="B11" s="126"/>
      <c r="C11" s="126"/>
      <c r="D11" s="126"/>
      <c r="E11" s="127"/>
      <c r="F11" s="127"/>
    </row>
    <row r="12" spans="1:6" s="6" customFormat="1" ht="30" customHeight="1" thickBot="1">
      <c r="A12" s="128" t="s">
        <v>52</v>
      </c>
      <c r="B12" s="128"/>
      <c r="C12" s="128"/>
      <c r="D12" s="128"/>
      <c r="E12" s="129"/>
      <c r="F12" s="129"/>
    </row>
    <row r="13" spans="1:8" s="11" customFormat="1" ht="139.5" customHeight="1" thickBot="1">
      <c r="A13" s="8" t="s">
        <v>2</v>
      </c>
      <c r="B13" s="9" t="s">
        <v>3</v>
      </c>
      <c r="C13" s="10" t="s">
        <v>134</v>
      </c>
      <c r="D13" s="50" t="s">
        <v>29</v>
      </c>
      <c r="E13" s="50" t="s">
        <v>4</v>
      </c>
      <c r="F13" s="51" t="s">
        <v>5</v>
      </c>
      <c r="H13" s="23"/>
    </row>
    <row r="14" spans="1:8" s="14" customFormat="1" ht="12.75">
      <c r="A14" s="12">
        <v>1</v>
      </c>
      <c r="B14" s="13">
        <v>2</v>
      </c>
      <c r="C14" s="13">
        <v>3</v>
      </c>
      <c r="D14" s="52">
        <v>4</v>
      </c>
      <c r="E14" s="53">
        <v>5</v>
      </c>
      <c r="F14" s="54">
        <v>6</v>
      </c>
      <c r="H14" s="24"/>
    </row>
    <row r="15" spans="1:8" s="14" customFormat="1" ht="49.5" customHeight="1">
      <c r="A15" s="130" t="s">
        <v>6</v>
      </c>
      <c r="B15" s="131"/>
      <c r="C15" s="131"/>
      <c r="D15" s="131"/>
      <c r="E15" s="132"/>
      <c r="F15" s="133"/>
      <c r="H15" s="24"/>
    </row>
    <row r="16" spans="1:8" s="11" customFormat="1" ht="19.5" customHeight="1">
      <c r="A16" s="44" t="s">
        <v>66</v>
      </c>
      <c r="B16" s="73" t="s">
        <v>7</v>
      </c>
      <c r="C16" s="67" t="s">
        <v>135</v>
      </c>
      <c r="D16" s="105">
        <f>E16*G16</f>
        <v>141379.34</v>
      </c>
      <c r="E16" s="67">
        <f>F16*12</f>
        <v>38.88</v>
      </c>
      <c r="F16" s="69">
        <f>F26+F28</f>
        <v>3.24</v>
      </c>
      <c r="G16" s="11">
        <v>3636.3</v>
      </c>
      <c r="H16" s="23">
        <v>2.24</v>
      </c>
    </row>
    <row r="17" spans="1:8" s="11" customFormat="1" ht="31.5" customHeight="1">
      <c r="A17" s="65" t="s">
        <v>53</v>
      </c>
      <c r="B17" s="66" t="s">
        <v>54</v>
      </c>
      <c r="C17" s="67"/>
      <c r="D17" s="105"/>
      <c r="E17" s="67"/>
      <c r="F17" s="69"/>
      <c r="H17" s="23"/>
    </row>
    <row r="18" spans="1:8" s="11" customFormat="1" ht="17.25" customHeight="1">
      <c r="A18" s="65" t="s">
        <v>55</v>
      </c>
      <c r="B18" s="66" t="s">
        <v>54</v>
      </c>
      <c r="C18" s="67"/>
      <c r="D18" s="105"/>
      <c r="E18" s="67"/>
      <c r="F18" s="69"/>
      <c r="H18" s="23"/>
    </row>
    <row r="19" spans="1:8" s="11" customFormat="1" ht="107.25" customHeight="1">
      <c r="A19" s="65" t="s">
        <v>69</v>
      </c>
      <c r="B19" s="66" t="s">
        <v>19</v>
      </c>
      <c r="C19" s="67"/>
      <c r="D19" s="105"/>
      <c r="E19" s="67"/>
      <c r="F19" s="69"/>
      <c r="H19" s="23"/>
    </row>
    <row r="20" spans="1:8" s="11" customFormat="1" ht="15">
      <c r="A20" s="65" t="s">
        <v>70</v>
      </c>
      <c r="B20" s="66" t="s">
        <v>54</v>
      </c>
      <c r="C20" s="67"/>
      <c r="D20" s="105"/>
      <c r="E20" s="67"/>
      <c r="F20" s="69"/>
      <c r="H20" s="23"/>
    </row>
    <row r="21" spans="1:8" s="11" customFormat="1" ht="16.5" customHeight="1">
      <c r="A21" s="65" t="s">
        <v>75</v>
      </c>
      <c r="B21" s="66" t="s">
        <v>54</v>
      </c>
      <c r="C21" s="67"/>
      <c r="D21" s="105"/>
      <c r="E21" s="67"/>
      <c r="F21" s="69"/>
      <c r="H21" s="23"/>
    </row>
    <row r="22" spans="1:8" s="11" customFormat="1" ht="25.5">
      <c r="A22" s="65" t="s">
        <v>71</v>
      </c>
      <c r="B22" s="66" t="s">
        <v>10</v>
      </c>
      <c r="C22" s="67"/>
      <c r="D22" s="105"/>
      <c r="E22" s="67"/>
      <c r="F22" s="69"/>
      <c r="H22" s="23"/>
    </row>
    <row r="23" spans="1:8" s="11" customFormat="1" ht="15">
      <c r="A23" s="65" t="s">
        <v>72</v>
      </c>
      <c r="B23" s="66" t="s">
        <v>12</v>
      </c>
      <c r="C23" s="67"/>
      <c r="D23" s="105"/>
      <c r="E23" s="67"/>
      <c r="F23" s="69"/>
      <c r="H23" s="23"/>
    </row>
    <row r="24" spans="1:8" s="11" customFormat="1" ht="15">
      <c r="A24" s="65" t="s">
        <v>73</v>
      </c>
      <c r="B24" s="66" t="s">
        <v>54</v>
      </c>
      <c r="C24" s="67"/>
      <c r="D24" s="105"/>
      <c r="E24" s="67"/>
      <c r="F24" s="69"/>
      <c r="H24" s="23"/>
    </row>
    <row r="25" spans="1:8" s="11" customFormat="1" ht="15">
      <c r="A25" s="65" t="s">
        <v>74</v>
      </c>
      <c r="B25" s="66" t="s">
        <v>14</v>
      </c>
      <c r="C25" s="67"/>
      <c r="D25" s="105"/>
      <c r="E25" s="67"/>
      <c r="F25" s="69"/>
      <c r="H25" s="23"/>
    </row>
    <row r="26" spans="1:8" s="11" customFormat="1" ht="15">
      <c r="A26" s="44" t="s">
        <v>65</v>
      </c>
      <c r="B26" s="45"/>
      <c r="C26" s="41"/>
      <c r="D26" s="106"/>
      <c r="E26" s="41"/>
      <c r="F26" s="69">
        <v>3.24</v>
      </c>
      <c r="G26" s="11">
        <v>3636.3</v>
      </c>
      <c r="H26" s="23"/>
    </row>
    <row r="27" spans="1:8" s="11" customFormat="1" ht="15">
      <c r="A27" s="46" t="s">
        <v>63</v>
      </c>
      <c r="B27" s="45" t="s">
        <v>54</v>
      </c>
      <c r="C27" s="41"/>
      <c r="D27" s="106"/>
      <c r="E27" s="41"/>
      <c r="F27" s="70">
        <v>0</v>
      </c>
      <c r="G27" s="11">
        <v>3636.3</v>
      </c>
      <c r="H27" s="23"/>
    </row>
    <row r="28" spans="1:8" s="11" customFormat="1" ht="15">
      <c r="A28" s="44" t="s">
        <v>65</v>
      </c>
      <c r="B28" s="45"/>
      <c r="C28" s="41"/>
      <c r="D28" s="106"/>
      <c r="E28" s="41"/>
      <c r="F28" s="69">
        <f>F27</f>
        <v>0</v>
      </c>
      <c r="G28" s="11">
        <v>3636.3</v>
      </c>
      <c r="H28" s="23"/>
    </row>
    <row r="29" spans="1:8" s="11" customFormat="1" ht="30">
      <c r="A29" s="44" t="s">
        <v>8</v>
      </c>
      <c r="B29" s="71" t="s">
        <v>9</v>
      </c>
      <c r="C29" s="67" t="s">
        <v>136</v>
      </c>
      <c r="D29" s="105">
        <f>E29*G29</f>
        <v>145306.55</v>
      </c>
      <c r="E29" s="67">
        <f>F29*12</f>
        <v>39.96</v>
      </c>
      <c r="F29" s="69">
        <v>3.33</v>
      </c>
      <c r="G29" s="11">
        <v>3636.3</v>
      </c>
      <c r="H29" s="23">
        <v>2.4</v>
      </c>
    </row>
    <row r="30" spans="1:8" s="11" customFormat="1" ht="15">
      <c r="A30" s="65" t="s">
        <v>76</v>
      </c>
      <c r="B30" s="66" t="s">
        <v>9</v>
      </c>
      <c r="C30" s="67"/>
      <c r="D30" s="105"/>
      <c r="E30" s="67"/>
      <c r="F30" s="69"/>
      <c r="G30" s="11">
        <v>3636.3</v>
      </c>
      <c r="H30" s="23"/>
    </row>
    <row r="31" spans="1:8" s="11" customFormat="1" ht="15">
      <c r="A31" s="65" t="s">
        <v>77</v>
      </c>
      <c r="B31" s="66" t="s">
        <v>78</v>
      </c>
      <c r="C31" s="67"/>
      <c r="D31" s="105"/>
      <c r="E31" s="67"/>
      <c r="F31" s="69"/>
      <c r="G31" s="11">
        <v>3636.3</v>
      </c>
      <c r="H31" s="23"/>
    </row>
    <row r="32" spans="1:8" s="11" customFormat="1" ht="15">
      <c r="A32" s="65" t="s">
        <v>79</v>
      </c>
      <c r="B32" s="66" t="s">
        <v>80</v>
      </c>
      <c r="C32" s="67"/>
      <c r="D32" s="105"/>
      <c r="E32" s="67"/>
      <c r="F32" s="69"/>
      <c r="G32" s="11">
        <v>3636.3</v>
      </c>
      <c r="H32" s="23"/>
    </row>
    <row r="33" spans="1:8" s="11" customFormat="1" ht="15">
      <c r="A33" s="65" t="s">
        <v>49</v>
      </c>
      <c r="B33" s="66" t="s">
        <v>9</v>
      </c>
      <c r="C33" s="67"/>
      <c r="D33" s="105"/>
      <c r="E33" s="67"/>
      <c r="F33" s="69"/>
      <c r="G33" s="11">
        <v>3636.3</v>
      </c>
      <c r="H33" s="23"/>
    </row>
    <row r="34" spans="1:8" s="11" customFormat="1" ht="25.5">
      <c r="A34" s="65" t="s">
        <v>50</v>
      </c>
      <c r="B34" s="66" t="s">
        <v>10</v>
      </c>
      <c r="C34" s="67"/>
      <c r="D34" s="105"/>
      <c r="E34" s="67"/>
      <c r="F34" s="69"/>
      <c r="G34" s="11">
        <v>3636.3</v>
      </c>
      <c r="H34" s="23"/>
    </row>
    <row r="35" spans="1:8" s="11" customFormat="1" ht="15">
      <c r="A35" s="65" t="s">
        <v>56</v>
      </c>
      <c r="B35" s="66" t="s">
        <v>9</v>
      </c>
      <c r="C35" s="67"/>
      <c r="D35" s="105"/>
      <c r="E35" s="67"/>
      <c r="F35" s="69"/>
      <c r="G35" s="11">
        <v>3636.3</v>
      </c>
      <c r="H35" s="23"/>
    </row>
    <row r="36" spans="1:8" s="11" customFormat="1" ht="15">
      <c r="A36" s="65" t="s">
        <v>57</v>
      </c>
      <c r="B36" s="66" t="s">
        <v>9</v>
      </c>
      <c r="C36" s="67"/>
      <c r="D36" s="105"/>
      <c r="E36" s="67"/>
      <c r="F36" s="69"/>
      <c r="G36" s="11">
        <v>3636.3</v>
      </c>
      <c r="H36" s="23"/>
    </row>
    <row r="37" spans="1:8" s="11" customFormat="1" ht="25.5">
      <c r="A37" s="65" t="s">
        <v>58</v>
      </c>
      <c r="B37" s="66" t="s">
        <v>51</v>
      </c>
      <c r="C37" s="67"/>
      <c r="D37" s="105"/>
      <c r="E37" s="67"/>
      <c r="F37" s="69"/>
      <c r="G37" s="11">
        <v>3636.3</v>
      </c>
      <c r="H37" s="23"/>
    </row>
    <row r="38" spans="1:8" s="11" customFormat="1" ht="25.5">
      <c r="A38" s="65" t="s">
        <v>81</v>
      </c>
      <c r="B38" s="66" t="s">
        <v>10</v>
      </c>
      <c r="C38" s="67"/>
      <c r="D38" s="105"/>
      <c r="E38" s="67"/>
      <c r="F38" s="69"/>
      <c r="G38" s="11">
        <v>3636.3</v>
      </c>
      <c r="H38" s="23"/>
    </row>
    <row r="39" spans="1:8" s="11" customFormat="1" ht="25.5">
      <c r="A39" s="65" t="s">
        <v>82</v>
      </c>
      <c r="B39" s="66" t="s">
        <v>9</v>
      </c>
      <c r="C39" s="67"/>
      <c r="D39" s="105"/>
      <c r="E39" s="67"/>
      <c r="F39" s="69"/>
      <c r="G39" s="11">
        <v>3636.3</v>
      </c>
      <c r="H39" s="23"/>
    </row>
    <row r="40" spans="1:8" s="15" customFormat="1" ht="19.5" customHeight="1">
      <c r="A40" s="72" t="s">
        <v>11</v>
      </c>
      <c r="B40" s="73" t="s">
        <v>12</v>
      </c>
      <c r="C40" s="67" t="s">
        <v>135</v>
      </c>
      <c r="D40" s="105">
        <f>E40*G40</f>
        <v>36217.55</v>
      </c>
      <c r="E40" s="67">
        <f>F40*12</f>
        <v>9.96</v>
      </c>
      <c r="F40" s="69">
        <v>0.83</v>
      </c>
      <c r="G40" s="11">
        <v>3636.3</v>
      </c>
      <c r="H40" s="23">
        <v>0.6</v>
      </c>
    </row>
    <row r="41" spans="1:8" s="11" customFormat="1" ht="18" customHeight="1">
      <c r="A41" s="72" t="s">
        <v>83</v>
      </c>
      <c r="B41" s="73" t="s">
        <v>13</v>
      </c>
      <c r="C41" s="67" t="s">
        <v>135</v>
      </c>
      <c r="D41" s="105">
        <f>E41*G41</f>
        <v>117816.12</v>
      </c>
      <c r="E41" s="67">
        <f>F41*12</f>
        <v>32.4</v>
      </c>
      <c r="F41" s="69">
        <v>2.7</v>
      </c>
      <c r="G41" s="11">
        <v>3636.3</v>
      </c>
      <c r="H41" s="23">
        <v>1.94</v>
      </c>
    </row>
    <row r="42" spans="1:8" s="11" customFormat="1" ht="19.5" customHeight="1">
      <c r="A42" s="72" t="s">
        <v>84</v>
      </c>
      <c r="B42" s="73" t="s">
        <v>9</v>
      </c>
      <c r="C42" s="67" t="s">
        <v>148</v>
      </c>
      <c r="D42" s="105">
        <v>0</v>
      </c>
      <c r="E42" s="67">
        <f>D42/G42</f>
        <v>0</v>
      </c>
      <c r="F42" s="69">
        <f>E42/12</f>
        <v>0</v>
      </c>
      <c r="G42" s="11">
        <v>3636.3</v>
      </c>
      <c r="H42" s="23"/>
    </row>
    <row r="43" spans="1:8" s="11" customFormat="1" ht="15">
      <c r="A43" s="65" t="s">
        <v>85</v>
      </c>
      <c r="B43" s="66" t="s">
        <v>19</v>
      </c>
      <c r="C43" s="67"/>
      <c r="D43" s="105"/>
      <c r="E43" s="67"/>
      <c r="F43" s="69"/>
      <c r="G43" s="11">
        <v>3636.3</v>
      </c>
      <c r="H43" s="23"/>
    </row>
    <row r="44" spans="1:8" s="11" customFormat="1" ht="15">
      <c r="A44" s="65" t="s">
        <v>86</v>
      </c>
      <c r="B44" s="66" t="s">
        <v>14</v>
      </c>
      <c r="C44" s="67"/>
      <c r="D44" s="105"/>
      <c r="E44" s="67"/>
      <c r="F44" s="69"/>
      <c r="G44" s="11">
        <v>3636.3</v>
      </c>
      <c r="H44" s="23"/>
    </row>
    <row r="45" spans="1:8" s="11" customFormat="1" ht="15">
      <c r="A45" s="65" t="s">
        <v>87</v>
      </c>
      <c r="B45" s="66" t="s">
        <v>88</v>
      </c>
      <c r="C45" s="67"/>
      <c r="D45" s="105"/>
      <c r="E45" s="67"/>
      <c r="F45" s="69"/>
      <c r="G45" s="11">
        <v>3636.3</v>
      </c>
      <c r="H45" s="23"/>
    </row>
    <row r="46" spans="1:8" s="11" customFormat="1" ht="15">
      <c r="A46" s="65" t="s">
        <v>89</v>
      </c>
      <c r="B46" s="66" t="s">
        <v>90</v>
      </c>
      <c r="C46" s="67"/>
      <c r="D46" s="105"/>
      <c r="E46" s="67"/>
      <c r="F46" s="69"/>
      <c r="G46" s="11">
        <v>3636.3</v>
      </c>
      <c r="H46" s="23"/>
    </row>
    <row r="47" spans="1:8" s="11" customFormat="1" ht="15">
      <c r="A47" s="65" t="s">
        <v>91</v>
      </c>
      <c r="B47" s="66" t="s">
        <v>88</v>
      </c>
      <c r="C47" s="67"/>
      <c r="D47" s="105"/>
      <c r="E47" s="67"/>
      <c r="F47" s="69"/>
      <c r="G47" s="11">
        <v>3636.3</v>
      </c>
      <c r="H47" s="23"/>
    </row>
    <row r="48" spans="1:8" s="14" customFormat="1" ht="30">
      <c r="A48" s="72" t="s">
        <v>92</v>
      </c>
      <c r="B48" s="73" t="s">
        <v>7</v>
      </c>
      <c r="C48" s="75" t="s">
        <v>139</v>
      </c>
      <c r="D48" s="105">
        <v>2246.78</v>
      </c>
      <c r="E48" s="67">
        <f>D48/G48</f>
        <v>0.62</v>
      </c>
      <c r="F48" s="69">
        <f>E48/12</f>
        <v>0.05</v>
      </c>
      <c r="G48" s="11">
        <v>3636.3</v>
      </c>
      <c r="H48" s="23">
        <v>0.03</v>
      </c>
    </row>
    <row r="49" spans="1:8" s="14" customFormat="1" ht="45">
      <c r="A49" s="72" t="s">
        <v>137</v>
      </c>
      <c r="B49" s="73" t="s">
        <v>7</v>
      </c>
      <c r="C49" s="68" t="s">
        <v>138</v>
      </c>
      <c r="D49" s="105">
        <v>18723.21</v>
      </c>
      <c r="E49" s="67">
        <f>D49/G49</f>
        <v>5.15</v>
      </c>
      <c r="F49" s="69">
        <f>E49/12</f>
        <v>0.43</v>
      </c>
      <c r="G49" s="11">
        <v>3636.3</v>
      </c>
      <c r="H49" s="23">
        <v>0.07</v>
      </c>
    </row>
    <row r="50" spans="1:8" s="14" customFormat="1" ht="30">
      <c r="A50" s="72" t="s">
        <v>20</v>
      </c>
      <c r="B50" s="73"/>
      <c r="C50" s="75" t="s">
        <v>149</v>
      </c>
      <c r="D50" s="105">
        <f>E50*G50</f>
        <v>8727.12</v>
      </c>
      <c r="E50" s="67">
        <f>F50*12</f>
        <v>2.4</v>
      </c>
      <c r="F50" s="69">
        <v>0.2</v>
      </c>
      <c r="G50" s="11">
        <v>3636.3</v>
      </c>
      <c r="H50" s="23">
        <v>0.14</v>
      </c>
    </row>
    <row r="51" spans="1:8" s="14" customFormat="1" ht="25.5">
      <c r="A51" s="85" t="s">
        <v>93</v>
      </c>
      <c r="B51" s="86" t="s">
        <v>64</v>
      </c>
      <c r="C51" s="75"/>
      <c r="D51" s="105"/>
      <c r="E51" s="67"/>
      <c r="F51" s="69"/>
      <c r="G51" s="11">
        <v>3636.3</v>
      </c>
      <c r="H51" s="23"/>
    </row>
    <row r="52" spans="1:8" s="14" customFormat="1" ht="16.5" customHeight="1">
      <c r="A52" s="85" t="s">
        <v>94</v>
      </c>
      <c r="B52" s="86" t="s">
        <v>64</v>
      </c>
      <c r="C52" s="75"/>
      <c r="D52" s="105"/>
      <c r="E52" s="67"/>
      <c r="F52" s="69"/>
      <c r="G52" s="11">
        <v>3636.3</v>
      </c>
      <c r="H52" s="23"/>
    </row>
    <row r="53" spans="1:8" s="14" customFormat="1" ht="15.75" customHeight="1">
      <c r="A53" s="85" t="s">
        <v>95</v>
      </c>
      <c r="B53" s="86" t="s">
        <v>54</v>
      </c>
      <c r="C53" s="75"/>
      <c r="D53" s="105"/>
      <c r="E53" s="67"/>
      <c r="F53" s="69"/>
      <c r="G53" s="11">
        <v>3636.3</v>
      </c>
      <c r="H53" s="23"/>
    </row>
    <row r="54" spans="1:8" s="14" customFormat="1" ht="15">
      <c r="A54" s="85" t="s">
        <v>96</v>
      </c>
      <c r="B54" s="86" t="s">
        <v>64</v>
      </c>
      <c r="C54" s="75"/>
      <c r="D54" s="105"/>
      <c r="E54" s="67"/>
      <c r="F54" s="69"/>
      <c r="G54" s="11">
        <v>3636.3</v>
      </c>
      <c r="H54" s="23"/>
    </row>
    <row r="55" spans="1:8" s="14" customFormat="1" ht="25.5">
      <c r="A55" s="85" t="s">
        <v>97</v>
      </c>
      <c r="B55" s="86" t="s">
        <v>64</v>
      </c>
      <c r="C55" s="75"/>
      <c r="D55" s="105"/>
      <c r="E55" s="67"/>
      <c r="F55" s="69"/>
      <c r="G55" s="11">
        <v>3636.3</v>
      </c>
      <c r="H55" s="23"/>
    </row>
    <row r="56" spans="1:8" s="14" customFormat="1" ht="21.75" customHeight="1">
      <c r="A56" s="85" t="s">
        <v>98</v>
      </c>
      <c r="B56" s="86" t="s">
        <v>64</v>
      </c>
      <c r="C56" s="75"/>
      <c r="D56" s="105"/>
      <c r="E56" s="67"/>
      <c r="F56" s="69"/>
      <c r="G56" s="11">
        <v>3636.3</v>
      </c>
      <c r="H56" s="23"/>
    </row>
    <row r="57" spans="1:8" s="14" customFormat="1" ht="25.5">
      <c r="A57" s="85" t="s">
        <v>99</v>
      </c>
      <c r="B57" s="86" t="s">
        <v>64</v>
      </c>
      <c r="C57" s="75"/>
      <c r="D57" s="105"/>
      <c r="E57" s="67"/>
      <c r="F57" s="69"/>
      <c r="G57" s="11">
        <v>3636.3</v>
      </c>
      <c r="H57" s="23"/>
    </row>
    <row r="58" spans="1:8" s="14" customFormat="1" ht="20.25" customHeight="1">
      <c r="A58" s="85" t="s">
        <v>100</v>
      </c>
      <c r="B58" s="86" t="s">
        <v>64</v>
      </c>
      <c r="C58" s="75"/>
      <c r="D58" s="105"/>
      <c r="E58" s="67"/>
      <c r="F58" s="69"/>
      <c r="G58" s="11">
        <v>3636.3</v>
      </c>
      <c r="H58" s="23"/>
    </row>
    <row r="59" spans="1:8" s="14" customFormat="1" ht="20.25" customHeight="1">
      <c r="A59" s="85" t="s">
        <v>101</v>
      </c>
      <c r="B59" s="86" t="s">
        <v>64</v>
      </c>
      <c r="C59" s="75"/>
      <c r="D59" s="105"/>
      <c r="E59" s="67"/>
      <c r="F59" s="69"/>
      <c r="G59" s="11">
        <v>3636.3</v>
      </c>
      <c r="H59" s="23"/>
    </row>
    <row r="60" spans="1:8" s="11" customFormat="1" ht="21.75" customHeight="1">
      <c r="A60" s="72" t="s">
        <v>22</v>
      </c>
      <c r="B60" s="73" t="s">
        <v>23</v>
      </c>
      <c r="C60" s="75" t="s">
        <v>150</v>
      </c>
      <c r="D60" s="105">
        <f>E60*G60</f>
        <v>3054.49</v>
      </c>
      <c r="E60" s="67">
        <f>12*F60</f>
        <v>0.84</v>
      </c>
      <c r="F60" s="69">
        <v>0.07</v>
      </c>
      <c r="G60" s="11">
        <v>3636.3</v>
      </c>
      <c r="H60" s="23">
        <v>0.03</v>
      </c>
    </row>
    <row r="61" spans="1:8" s="11" customFormat="1" ht="17.25" customHeight="1">
      <c r="A61" s="72" t="s">
        <v>24</v>
      </c>
      <c r="B61" s="76" t="s">
        <v>25</v>
      </c>
      <c r="C61" s="77" t="s">
        <v>150</v>
      </c>
      <c r="D61" s="105">
        <v>1919.96</v>
      </c>
      <c r="E61" s="67">
        <f>D61/G61</f>
        <v>0.53</v>
      </c>
      <c r="F61" s="69">
        <f>E61/12</f>
        <v>0.04</v>
      </c>
      <c r="G61" s="11">
        <v>3636.3</v>
      </c>
      <c r="H61" s="23">
        <v>0.02</v>
      </c>
    </row>
    <row r="62" spans="1:8" s="15" customFormat="1" ht="30">
      <c r="A62" s="72" t="s">
        <v>21</v>
      </c>
      <c r="B62" s="73"/>
      <c r="C62" s="75">
        <v>0</v>
      </c>
      <c r="D62" s="105">
        <v>0</v>
      </c>
      <c r="E62" s="67">
        <f>D62/G62</f>
        <v>0</v>
      </c>
      <c r="F62" s="69">
        <f>E62/12</f>
        <v>0</v>
      </c>
      <c r="G62" s="11">
        <v>3636.3</v>
      </c>
      <c r="H62" s="23">
        <v>0.03</v>
      </c>
    </row>
    <row r="63" spans="1:8" s="15" customFormat="1" ht="15">
      <c r="A63" s="72" t="s">
        <v>30</v>
      </c>
      <c r="B63" s="73"/>
      <c r="C63" s="67" t="s">
        <v>151</v>
      </c>
      <c r="D63" s="107">
        <f>D64+D65+D66+D67+D68+D69+D70+D71+D72+D73+D74+D75+D76</f>
        <v>21847.14</v>
      </c>
      <c r="E63" s="67">
        <f>D63/G63</f>
        <v>6.01</v>
      </c>
      <c r="F63" s="69">
        <f>E63/12</f>
        <v>0.5</v>
      </c>
      <c r="G63" s="11">
        <v>3636.3</v>
      </c>
      <c r="H63" s="23">
        <v>0.46</v>
      </c>
    </row>
    <row r="64" spans="1:8" s="14" customFormat="1" ht="19.5" customHeight="1">
      <c r="A64" s="78" t="s">
        <v>140</v>
      </c>
      <c r="B64" s="79" t="s">
        <v>14</v>
      </c>
      <c r="C64" s="63"/>
      <c r="D64" s="62">
        <v>238.84</v>
      </c>
      <c r="E64" s="63"/>
      <c r="F64" s="80"/>
      <c r="G64" s="11">
        <v>3636.3</v>
      </c>
      <c r="H64" s="23">
        <v>0.01</v>
      </c>
    </row>
    <row r="65" spans="1:8" s="14" customFormat="1" ht="15">
      <c r="A65" s="78" t="s">
        <v>15</v>
      </c>
      <c r="B65" s="79" t="s">
        <v>19</v>
      </c>
      <c r="C65" s="63"/>
      <c r="D65" s="62">
        <v>505.42</v>
      </c>
      <c r="E65" s="63"/>
      <c r="F65" s="80"/>
      <c r="G65" s="11">
        <v>3636.3</v>
      </c>
      <c r="H65" s="23">
        <v>0.01</v>
      </c>
    </row>
    <row r="66" spans="1:8" s="14" customFormat="1" ht="15">
      <c r="A66" s="78" t="s">
        <v>102</v>
      </c>
      <c r="B66" s="81" t="s">
        <v>14</v>
      </c>
      <c r="C66" s="63"/>
      <c r="D66" s="62">
        <v>900.62</v>
      </c>
      <c r="E66" s="63"/>
      <c r="F66" s="80"/>
      <c r="G66" s="11">
        <v>3636.3</v>
      </c>
      <c r="H66" s="23"/>
    </row>
    <row r="67" spans="1:8" s="14" customFormat="1" ht="15">
      <c r="A67" s="78" t="s">
        <v>40</v>
      </c>
      <c r="B67" s="79" t="s">
        <v>14</v>
      </c>
      <c r="C67" s="64"/>
      <c r="D67" s="62">
        <v>963.17</v>
      </c>
      <c r="E67" s="63"/>
      <c r="F67" s="80"/>
      <c r="G67" s="11">
        <v>3636.3</v>
      </c>
      <c r="H67" s="23">
        <v>0.09</v>
      </c>
    </row>
    <row r="68" spans="1:8" s="14" customFormat="1" ht="15">
      <c r="A68" s="78" t="s">
        <v>16</v>
      </c>
      <c r="B68" s="79" t="s">
        <v>14</v>
      </c>
      <c r="C68" s="63"/>
      <c r="D68" s="62">
        <v>4294.09</v>
      </c>
      <c r="E68" s="63"/>
      <c r="F68" s="80"/>
      <c r="G68" s="11">
        <v>3636.3</v>
      </c>
      <c r="H68" s="23">
        <v>0.01</v>
      </c>
    </row>
    <row r="69" spans="1:8" s="14" customFormat="1" ht="15">
      <c r="A69" s="78" t="s">
        <v>17</v>
      </c>
      <c r="B69" s="79" t="s">
        <v>14</v>
      </c>
      <c r="C69" s="63"/>
      <c r="D69" s="62">
        <v>1010.85</v>
      </c>
      <c r="E69" s="63"/>
      <c r="F69" s="80"/>
      <c r="G69" s="11">
        <v>3636.3</v>
      </c>
      <c r="H69" s="23">
        <v>0.07</v>
      </c>
    </row>
    <row r="70" spans="1:8" s="14" customFormat="1" ht="15">
      <c r="A70" s="78" t="s">
        <v>38</v>
      </c>
      <c r="B70" s="79" t="s">
        <v>14</v>
      </c>
      <c r="C70" s="63"/>
      <c r="D70" s="62">
        <v>481.57</v>
      </c>
      <c r="E70" s="63"/>
      <c r="F70" s="80"/>
      <c r="G70" s="11">
        <v>3636.3</v>
      </c>
      <c r="H70" s="23">
        <v>0.02</v>
      </c>
    </row>
    <row r="71" spans="1:8" s="14" customFormat="1" ht="15.75" customHeight="1">
      <c r="A71" s="78" t="s">
        <v>39</v>
      </c>
      <c r="B71" s="79" t="s">
        <v>19</v>
      </c>
      <c r="C71" s="63"/>
      <c r="D71" s="62">
        <v>1926.35</v>
      </c>
      <c r="E71" s="63"/>
      <c r="F71" s="80"/>
      <c r="G71" s="11">
        <v>3636.3</v>
      </c>
      <c r="H71" s="23">
        <v>0.01</v>
      </c>
    </row>
    <row r="72" spans="1:8" s="14" customFormat="1" ht="25.5">
      <c r="A72" s="78" t="s">
        <v>18</v>
      </c>
      <c r="B72" s="79" t="s">
        <v>14</v>
      </c>
      <c r="C72" s="63"/>
      <c r="D72" s="62">
        <v>3730.2</v>
      </c>
      <c r="E72" s="63"/>
      <c r="F72" s="80"/>
      <c r="G72" s="11">
        <v>3636.3</v>
      </c>
      <c r="H72" s="23">
        <v>0.03</v>
      </c>
    </row>
    <row r="73" spans="1:8" s="14" customFormat="1" ht="15">
      <c r="A73" s="78" t="s">
        <v>141</v>
      </c>
      <c r="B73" s="79" t="s">
        <v>14</v>
      </c>
      <c r="C73" s="63"/>
      <c r="D73" s="62">
        <v>3391.27</v>
      </c>
      <c r="E73" s="63"/>
      <c r="F73" s="80"/>
      <c r="G73" s="11">
        <v>3636.3</v>
      </c>
      <c r="H73" s="23">
        <v>0.06</v>
      </c>
    </row>
    <row r="74" spans="1:8" s="14" customFormat="1" ht="25.5">
      <c r="A74" s="78" t="s">
        <v>103</v>
      </c>
      <c r="B74" s="81" t="s">
        <v>45</v>
      </c>
      <c r="C74" s="63"/>
      <c r="D74" s="62">
        <v>1663.96</v>
      </c>
      <c r="E74" s="63"/>
      <c r="F74" s="80"/>
      <c r="G74" s="11">
        <v>3636.3</v>
      </c>
      <c r="H74" s="23"/>
    </row>
    <row r="75" spans="1:8" s="14" customFormat="1" ht="15">
      <c r="A75" s="34" t="s">
        <v>126</v>
      </c>
      <c r="B75" s="82" t="s">
        <v>45</v>
      </c>
      <c r="C75" s="35"/>
      <c r="D75" s="62">
        <v>0</v>
      </c>
      <c r="E75" s="83"/>
      <c r="F75" s="84"/>
      <c r="G75" s="11">
        <v>3636.3</v>
      </c>
      <c r="H75" s="23"/>
    </row>
    <row r="76" spans="1:8" s="14" customFormat="1" ht="21" customHeight="1">
      <c r="A76" s="78" t="s">
        <v>159</v>
      </c>
      <c r="B76" s="86" t="s">
        <v>14</v>
      </c>
      <c r="C76" s="83"/>
      <c r="D76" s="108">
        <v>2740.8</v>
      </c>
      <c r="E76" s="83"/>
      <c r="F76" s="84"/>
      <c r="G76" s="11">
        <v>3636.3</v>
      </c>
      <c r="H76" s="23"/>
    </row>
    <row r="77" spans="1:8" s="15" customFormat="1" ht="30">
      <c r="A77" s="72" t="s">
        <v>33</v>
      </c>
      <c r="B77" s="73"/>
      <c r="C77" s="67" t="s">
        <v>152</v>
      </c>
      <c r="D77" s="107">
        <f>SUM(D78:D82)</f>
        <v>1926.35</v>
      </c>
      <c r="E77" s="67">
        <f>D77/G77</f>
        <v>0.53</v>
      </c>
      <c r="F77" s="69">
        <f>E77/12</f>
        <v>0.04</v>
      </c>
      <c r="G77" s="11">
        <v>3636.3</v>
      </c>
      <c r="H77" s="23">
        <v>0.04</v>
      </c>
    </row>
    <row r="78" spans="1:8" s="14" customFormat="1" ht="25.5">
      <c r="A78" s="78" t="s">
        <v>42</v>
      </c>
      <c r="B78" s="79" t="s">
        <v>43</v>
      </c>
      <c r="C78" s="63"/>
      <c r="D78" s="62">
        <v>1926.35</v>
      </c>
      <c r="E78" s="63"/>
      <c r="F78" s="80"/>
      <c r="G78" s="11">
        <v>3636.3</v>
      </c>
      <c r="H78" s="23">
        <v>0</v>
      </c>
    </row>
    <row r="79" spans="1:8" s="14" customFormat="1" ht="25.5">
      <c r="A79" s="78" t="s">
        <v>105</v>
      </c>
      <c r="B79" s="81" t="s">
        <v>14</v>
      </c>
      <c r="C79" s="63"/>
      <c r="D79" s="62">
        <f>E79*G79</f>
        <v>0</v>
      </c>
      <c r="E79" s="63"/>
      <c r="F79" s="80"/>
      <c r="G79" s="11">
        <v>3636.3</v>
      </c>
      <c r="H79" s="23">
        <v>0</v>
      </c>
    </row>
    <row r="80" spans="1:8" s="14" customFormat="1" ht="25.5">
      <c r="A80" s="78" t="s">
        <v>103</v>
      </c>
      <c r="B80" s="81" t="s">
        <v>44</v>
      </c>
      <c r="C80" s="63"/>
      <c r="D80" s="62">
        <f>E80*G80</f>
        <v>0</v>
      </c>
      <c r="E80" s="63"/>
      <c r="F80" s="80"/>
      <c r="G80" s="11">
        <v>3636.3</v>
      </c>
      <c r="H80" s="23">
        <v>0</v>
      </c>
    </row>
    <row r="81" spans="1:8" s="14" customFormat="1" ht="18" customHeight="1">
      <c r="A81" s="85" t="s">
        <v>106</v>
      </c>
      <c r="B81" s="81" t="s">
        <v>45</v>
      </c>
      <c r="C81" s="63"/>
      <c r="D81" s="62">
        <f>E81*G81</f>
        <v>0</v>
      </c>
      <c r="E81" s="63"/>
      <c r="F81" s="80"/>
      <c r="G81" s="11">
        <v>3636.3</v>
      </c>
      <c r="H81" s="23">
        <v>0</v>
      </c>
    </row>
    <row r="82" spans="1:8" s="14" customFormat="1" ht="21.75" customHeight="1">
      <c r="A82" s="78" t="s">
        <v>107</v>
      </c>
      <c r="B82" s="81" t="s">
        <v>14</v>
      </c>
      <c r="C82" s="83"/>
      <c r="D82" s="62">
        <f>E82*G82</f>
        <v>0</v>
      </c>
      <c r="E82" s="63"/>
      <c r="F82" s="80"/>
      <c r="G82" s="11">
        <v>3636.3</v>
      </c>
      <c r="H82" s="23">
        <v>0</v>
      </c>
    </row>
    <row r="83" spans="1:8" s="14" customFormat="1" ht="30">
      <c r="A83" s="72" t="s">
        <v>34</v>
      </c>
      <c r="B83" s="79"/>
      <c r="C83" s="75" t="s">
        <v>153</v>
      </c>
      <c r="D83" s="107">
        <v>0</v>
      </c>
      <c r="E83" s="67">
        <f>D83/G83</f>
        <v>0</v>
      </c>
      <c r="F83" s="69">
        <f>E83/12</f>
        <v>0</v>
      </c>
      <c r="G83" s="11">
        <v>3636.3</v>
      </c>
      <c r="H83" s="23">
        <v>0.05</v>
      </c>
    </row>
    <row r="84" spans="1:8" s="14" customFormat="1" ht="19.5" customHeight="1">
      <c r="A84" s="78" t="s">
        <v>108</v>
      </c>
      <c r="B84" s="79" t="s">
        <v>14</v>
      </c>
      <c r="C84" s="75"/>
      <c r="D84" s="62">
        <v>0</v>
      </c>
      <c r="E84" s="63"/>
      <c r="F84" s="80"/>
      <c r="G84" s="11">
        <v>3636.3</v>
      </c>
      <c r="H84" s="23"/>
    </row>
    <row r="85" spans="1:8" s="14" customFormat="1" ht="20.25" customHeight="1">
      <c r="A85" s="85" t="s">
        <v>109</v>
      </c>
      <c r="B85" s="81" t="s">
        <v>45</v>
      </c>
      <c r="C85" s="75"/>
      <c r="D85" s="62">
        <f>E85*G85</f>
        <v>0</v>
      </c>
      <c r="E85" s="63"/>
      <c r="F85" s="80"/>
      <c r="G85" s="11">
        <v>3636.3</v>
      </c>
      <c r="H85" s="23">
        <v>0</v>
      </c>
    </row>
    <row r="86" spans="1:8" s="14" customFormat="1" ht="19.5" customHeight="1">
      <c r="A86" s="78" t="s">
        <v>117</v>
      </c>
      <c r="B86" s="81" t="s">
        <v>44</v>
      </c>
      <c r="C86" s="101"/>
      <c r="D86" s="62">
        <v>0</v>
      </c>
      <c r="E86" s="83"/>
      <c r="F86" s="84"/>
      <c r="G86" s="11">
        <v>3636.3</v>
      </c>
      <c r="H86" s="23"/>
    </row>
    <row r="87" spans="1:8" s="14" customFormat="1" ht="31.5" customHeight="1">
      <c r="A87" s="78" t="s">
        <v>110</v>
      </c>
      <c r="B87" s="81" t="s">
        <v>45</v>
      </c>
      <c r="C87" s="101"/>
      <c r="D87" s="62">
        <v>0</v>
      </c>
      <c r="E87" s="83"/>
      <c r="F87" s="84"/>
      <c r="G87" s="11">
        <v>3636.3</v>
      </c>
      <c r="H87" s="23"/>
    </row>
    <row r="88" spans="1:8" s="14" customFormat="1" ht="15">
      <c r="A88" s="72" t="s">
        <v>111</v>
      </c>
      <c r="B88" s="79"/>
      <c r="C88" s="75" t="s">
        <v>154</v>
      </c>
      <c r="D88" s="107">
        <f>D89+D90+D91+D92+D93+D94</f>
        <v>7606.95</v>
      </c>
      <c r="E88" s="67">
        <f>D88/G88</f>
        <v>2.09</v>
      </c>
      <c r="F88" s="69">
        <f>E88/12</f>
        <v>0.17</v>
      </c>
      <c r="G88" s="11">
        <v>3636.3</v>
      </c>
      <c r="H88" s="23">
        <v>0.15</v>
      </c>
    </row>
    <row r="89" spans="1:8" s="14" customFormat="1" ht="20.25" customHeight="1">
      <c r="A89" s="78" t="s">
        <v>31</v>
      </c>
      <c r="B89" s="79" t="s">
        <v>7</v>
      </c>
      <c r="C89" s="75"/>
      <c r="D89" s="62">
        <v>0</v>
      </c>
      <c r="E89" s="63"/>
      <c r="F89" s="80"/>
      <c r="G89" s="11">
        <v>3636.3</v>
      </c>
      <c r="H89" s="23">
        <v>0.02</v>
      </c>
    </row>
    <row r="90" spans="1:8" s="14" customFormat="1" ht="39" customHeight="1">
      <c r="A90" s="78" t="s">
        <v>112</v>
      </c>
      <c r="B90" s="79" t="s">
        <v>14</v>
      </c>
      <c r="C90" s="75"/>
      <c r="D90" s="62">
        <v>6600.14</v>
      </c>
      <c r="E90" s="63"/>
      <c r="F90" s="80"/>
      <c r="G90" s="11">
        <v>3636.3</v>
      </c>
      <c r="H90" s="23">
        <v>0.11</v>
      </c>
    </row>
    <row r="91" spans="1:8" s="14" customFormat="1" ht="41.25" customHeight="1">
      <c r="A91" s="78" t="s">
        <v>113</v>
      </c>
      <c r="B91" s="79" t="s">
        <v>14</v>
      </c>
      <c r="C91" s="75"/>
      <c r="D91" s="62">
        <v>1006.81</v>
      </c>
      <c r="E91" s="63"/>
      <c r="F91" s="80"/>
      <c r="G91" s="11">
        <v>3636.3</v>
      </c>
      <c r="H91" s="23">
        <v>0.02</v>
      </c>
    </row>
    <row r="92" spans="1:8" s="14" customFormat="1" ht="25.5">
      <c r="A92" s="78" t="s">
        <v>47</v>
      </c>
      <c r="B92" s="79" t="s">
        <v>10</v>
      </c>
      <c r="C92" s="75"/>
      <c r="D92" s="62">
        <v>0</v>
      </c>
      <c r="E92" s="63"/>
      <c r="F92" s="80"/>
      <c r="G92" s="11">
        <v>3636.3</v>
      </c>
      <c r="H92" s="23">
        <v>0</v>
      </c>
    </row>
    <row r="93" spans="1:8" s="14" customFormat="1" ht="17.25" customHeight="1">
      <c r="A93" s="78" t="s">
        <v>114</v>
      </c>
      <c r="B93" s="81" t="s">
        <v>115</v>
      </c>
      <c r="C93" s="75"/>
      <c r="D93" s="108">
        <v>0</v>
      </c>
      <c r="E93" s="83"/>
      <c r="F93" s="84"/>
      <c r="G93" s="11">
        <v>3636.3</v>
      </c>
      <c r="H93" s="23"/>
    </row>
    <row r="94" spans="1:8" s="14" customFormat="1" ht="58.5" customHeight="1">
      <c r="A94" s="78" t="s">
        <v>116</v>
      </c>
      <c r="B94" s="81" t="s">
        <v>64</v>
      </c>
      <c r="C94" s="75"/>
      <c r="D94" s="108">
        <v>0</v>
      </c>
      <c r="E94" s="83"/>
      <c r="F94" s="84"/>
      <c r="G94" s="11">
        <v>3636.3</v>
      </c>
      <c r="H94" s="23"/>
    </row>
    <row r="95" spans="1:8" s="14" customFormat="1" ht="17.25" customHeight="1">
      <c r="A95" s="72" t="s">
        <v>35</v>
      </c>
      <c r="B95" s="79"/>
      <c r="C95" s="75" t="s">
        <v>155</v>
      </c>
      <c r="D95" s="107">
        <f>D96</f>
        <v>1208.01</v>
      </c>
      <c r="E95" s="67">
        <f>D95/G95</f>
        <v>0.33</v>
      </c>
      <c r="F95" s="69">
        <f>E95/12</f>
        <v>0.03</v>
      </c>
      <c r="G95" s="11">
        <v>3636.3</v>
      </c>
      <c r="H95" s="23">
        <v>0.1</v>
      </c>
    </row>
    <row r="96" spans="1:8" s="14" customFormat="1" ht="18" customHeight="1">
      <c r="A96" s="78" t="s">
        <v>32</v>
      </c>
      <c r="B96" s="79" t="s">
        <v>14</v>
      </c>
      <c r="C96" s="63"/>
      <c r="D96" s="62">
        <v>1208.01</v>
      </c>
      <c r="E96" s="63"/>
      <c r="F96" s="80"/>
      <c r="G96" s="11">
        <v>3636.3</v>
      </c>
      <c r="H96" s="23">
        <v>0.02</v>
      </c>
    </row>
    <row r="97" spans="1:8" s="11" customFormat="1" ht="18" customHeight="1">
      <c r="A97" s="72" t="s">
        <v>37</v>
      </c>
      <c r="B97" s="73"/>
      <c r="C97" s="67" t="s">
        <v>156</v>
      </c>
      <c r="D97" s="107">
        <f>D98+D99</f>
        <v>11429.88</v>
      </c>
      <c r="E97" s="67">
        <f>D97/G97</f>
        <v>3.14</v>
      </c>
      <c r="F97" s="69">
        <f>E97/12</f>
        <v>0.26</v>
      </c>
      <c r="G97" s="11">
        <v>3636.3</v>
      </c>
      <c r="H97" s="23">
        <v>0.21</v>
      </c>
    </row>
    <row r="98" spans="1:8" s="11" customFormat="1" ht="38.25">
      <c r="A98" s="85" t="s">
        <v>118</v>
      </c>
      <c r="B98" s="81" t="s">
        <v>19</v>
      </c>
      <c r="C98" s="41"/>
      <c r="D98" s="106">
        <v>11429.88</v>
      </c>
      <c r="E98" s="41"/>
      <c r="F98" s="70"/>
      <c r="G98" s="11">
        <v>3636.3</v>
      </c>
      <c r="H98" s="23"/>
    </row>
    <row r="99" spans="1:8" s="14" customFormat="1" ht="25.5">
      <c r="A99" s="85" t="s">
        <v>145</v>
      </c>
      <c r="B99" s="81" t="s">
        <v>64</v>
      </c>
      <c r="C99" s="63"/>
      <c r="D99" s="62">
        <v>0</v>
      </c>
      <c r="E99" s="63"/>
      <c r="F99" s="80"/>
      <c r="G99" s="11">
        <v>3636.3</v>
      </c>
      <c r="H99" s="23">
        <v>0.03</v>
      </c>
    </row>
    <row r="100" spans="1:8" s="11" customFormat="1" ht="15">
      <c r="A100" s="72" t="s">
        <v>36</v>
      </c>
      <c r="B100" s="73"/>
      <c r="C100" s="67" t="s">
        <v>157</v>
      </c>
      <c r="D100" s="107">
        <f>D101+D102</f>
        <v>11570.43</v>
      </c>
      <c r="E100" s="67">
        <f>D100/G100</f>
        <v>3.18</v>
      </c>
      <c r="F100" s="69">
        <f>E100/12</f>
        <v>0.27</v>
      </c>
      <c r="G100" s="11">
        <v>3636.3</v>
      </c>
      <c r="H100" s="23">
        <v>0.58</v>
      </c>
    </row>
    <row r="101" spans="1:8" s="14" customFormat="1" ht="15">
      <c r="A101" s="78" t="s">
        <v>46</v>
      </c>
      <c r="B101" s="81" t="s">
        <v>14</v>
      </c>
      <c r="C101" s="63"/>
      <c r="D101" s="62">
        <f>31811.6/3</f>
        <v>10603.87</v>
      </c>
      <c r="E101" s="63"/>
      <c r="F101" s="80"/>
      <c r="G101" s="11">
        <v>3636.3</v>
      </c>
      <c r="H101" s="23">
        <v>0.54</v>
      </c>
    </row>
    <row r="102" spans="1:8" s="14" customFormat="1" ht="15">
      <c r="A102" s="78" t="s">
        <v>59</v>
      </c>
      <c r="B102" s="81" t="s">
        <v>14</v>
      </c>
      <c r="C102" s="63"/>
      <c r="D102" s="62">
        <f>2899.67/3</f>
        <v>966.56</v>
      </c>
      <c r="E102" s="63"/>
      <c r="F102" s="80"/>
      <c r="G102" s="11">
        <v>3636.3</v>
      </c>
      <c r="H102" s="23">
        <v>0.04</v>
      </c>
    </row>
    <row r="103" spans="1:8" s="11" customFormat="1" ht="21.75" customHeight="1">
      <c r="A103" s="72" t="s">
        <v>67</v>
      </c>
      <c r="B103" s="81" t="s">
        <v>68</v>
      </c>
      <c r="C103" s="75"/>
      <c r="D103" s="101">
        <v>0</v>
      </c>
      <c r="E103" s="75">
        <f>D103/G103</f>
        <v>0</v>
      </c>
      <c r="F103" s="74">
        <f>E103/12</f>
        <v>0</v>
      </c>
      <c r="G103" s="11">
        <v>3636.3</v>
      </c>
      <c r="H103" s="23"/>
    </row>
    <row r="104" spans="1:8" s="11" customFormat="1" ht="131.25" customHeight="1" thickBot="1">
      <c r="A104" s="72" t="s">
        <v>160</v>
      </c>
      <c r="B104" s="98" t="s">
        <v>10</v>
      </c>
      <c r="C104" s="99"/>
      <c r="D104" s="102">
        <v>50000</v>
      </c>
      <c r="E104" s="99">
        <f>D104/G104</f>
        <v>13.75</v>
      </c>
      <c r="F104" s="100">
        <f>E104/12</f>
        <v>1.15</v>
      </c>
      <c r="G104" s="11">
        <v>3636.3</v>
      </c>
      <c r="H104" s="23">
        <v>0.3</v>
      </c>
    </row>
    <row r="105" spans="1:7" s="38" customFormat="1" ht="15.75" thickBot="1">
      <c r="A105" s="72" t="s">
        <v>62</v>
      </c>
      <c r="B105" s="90" t="s">
        <v>9</v>
      </c>
      <c r="C105" s="91"/>
      <c r="D105" s="103">
        <f>E105*G105</f>
        <v>82907.64</v>
      </c>
      <c r="E105" s="91">
        <f>12*F105</f>
        <v>22.8</v>
      </c>
      <c r="F105" s="92">
        <v>1.9</v>
      </c>
      <c r="G105" s="11">
        <v>3636.3</v>
      </c>
    </row>
    <row r="106" spans="1:8" s="11" customFormat="1" ht="19.5" customHeight="1" thickBot="1">
      <c r="A106" s="89" t="s">
        <v>28</v>
      </c>
      <c r="B106" s="87"/>
      <c r="C106" s="88"/>
      <c r="D106" s="104">
        <f>D105+D104+D103+D100+D97+D95+D88+D83+D77+D63+D62+D61+D60+D50+D49+D48+D42+D41+D40+D29+D16</f>
        <v>663887.52</v>
      </c>
      <c r="E106" s="104">
        <f>E105+E104+E103+E100+E97+E95+E88+E83+E77+E63+E62+E61+E60+E50+E49+E48+E42+E41+E40+E29+E16</f>
        <v>182.57</v>
      </c>
      <c r="F106" s="104">
        <f>F105+F104+F103+F100+F97+F95+F88+F83+F77+F63+F62+F61+F60+F50+F49+F48+F42+F41+F40+F29+F16</f>
        <v>15.21</v>
      </c>
      <c r="G106" s="11">
        <v>3636.3</v>
      </c>
      <c r="H106" s="23"/>
    </row>
    <row r="107" spans="1:8" s="20" customFormat="1" ht="15.75" thickBot="1">
      <c r="A107" s="28"/>
      <c r="B107" s="29"/>
      <c r="C107" s="29"/>
      <c r="D107" s="56"/>
      <c r="E107" s="56"/>
      <c r="F107" s="56"/>
      <c r="G107" s="11">
        <v>3636.3</v>
      </c>
      <c r="H107" s="27"/>
    </row>
    <row r="108" spans="1:8" s="20" customFormat="1" ht="19.5" thickBot="1">
      <c r="A108" s="30" t="s">
        <v>60</v>
      </c>
      <c r="B108" s="31"/>
      <c r="C108" s="31"/>
      <c r="D108" s="57">
        <v>0</v>
      </c>
      <c r="E108" s="57">
        <v>0</v>
      </c>
      <c r="F108" s="57">
        <v>0</v>
      </c>
      <c r="G108" s="11">
        <v>3636.3</v>
      </c>
      <c r="H108" s="27"/>
    </row>
    <row r="109" spans="1:8" s="20" customFormat="1" ht="20.25" customHeight="1">
      <c r="A109" s="36"/>
      <c r="B109" s="37"/>
      <c r="C109" s="37"/>
      <c r="D109" s="109"/>
      <c r="E109" s="60"/>
      <c r="F109" s="60"/>
      <c r="G109" s="11"/>
      <c r="H109" s="27"/>
    </row>
    <row r="110" spans="1:8" s="20" customFormat="1" ht="15.75" thickBot="1">
      <c r="A110" s="36"/>
      <c r="B110" s="37"/>
      <c r="C110" s="37"/>
      <c r="D110" s="60"/>
      <c r="E110" s="60"/>
      <c r="F110" s="60"/>
      <c r="G110" s="11"/>
      <c r="H110" s="27"/>
    </row>
    <row r="111" spans="1:6" s="93" customFormat="1" ht="19.5" thickBot="1">
      <c r="A111" s="94" t="s">
        <v>158</v>
      </c>
      <c r="B111" s="95"/>
      <c r="C111" s="96"/>
      <c r="D111" s="97">
        <f>D106+D108</f>
        <v>663887.52</v>
      </c>
      <c r="E111" s="97">
        <f>E106+E108</f>
        <v>182.57</v>
      </c>
      <c r="F111" s="97">
        <f>F106+F108</f>
        <v>15.21</v>
      </c>
    </row>
    <row r="112" spans="1:8" s="2" customFormat="1" ht="12.75">
      <c r="A112" s="36"/>
      <c r="B112" s="37"/>
      <c r="C112" s="37"/>
      <c r="D112" s="60"/>
      <c r="E112" s="60"/>
      <c r="F112" s="60"/>
      <c r="H112" s="26"/>
    </row>
    <row r="113" spans="1:8" s="2" customFormat="1" ht="12.75">
      <c r="A113" s="17"/>
      <c r="D113" s="55"/>
      <c r="E113" s="55"/>
      <c r="F113" s="55"/>
      <c r="H113" s="26"/>
    </row>
    <row r="114" spans="1:8" s="2" customFormat="1" ht="12.75">
      <c r="A114" s="17"/>
      <c r="D114" s="55"/>
      <c r="E114" s="55"/>
      <c r="F114" s="55"/>
      <c r="H114" s="26"/>
    </row>
    <row r="115" spans="1:8" s="2" customFormat="1" ht="12.75">
      <c r="A115" s="17"/>
      <c r="D115" s="55"/>
      <c r="E115" s="55"/>
      <c r="F115" s="55"/>
      <c r="H115" s="26"/>
    </row>
    <row r="116" spans="1:8" s="16" customFormat="1" ht="19.5">
      <c r="A116" s="18"/>
      <c r="B116" s="19"/>
      <c r="C116" s="3"/>
      <c r="D116" s="61"/>
      <c r="E116" s="61"/>
      <c r="F116" s="61"/>
      <c r="H116" s="25"/>
    </row>
    <row r="117" spans="1:8" s="2" customFormat="1" ht="14.25">
      <c r="A117" s="134" t="s">
        <v>26</v>
      </c>
      <c r="B117" s="134"/>
      <c r="C117" s="134"/>
      <c r="D117" s="134"/>
      <c r="E117" s="55"/>
      <c r="F117" s="55"/>
      <c r="H117" s="26"/>
    </row>
    <row r="118" spans="4:8" s="2" customFormat="1" ht="12.75">
      <c r="D118" s="55"/>
      <c r="E118" s="55"/>
      <c r="F118" s="55"/>
      <c r="H118" s="26"/>
    </row>
    <row r="119" spans="1:8" s="2" customFormat="1" ht="12.75">
      <c r="A119" s="17" t="s">
        <v>27</v>
      </c>
      <c r="D119" s="55"/>
      <c r="E119" s="55"/>
      <c r="F119" s="55"/>
      <c r="H119" s="26"/>
    </row>
    <row r="120" spans="4:8" s="2" customFormat="1" ht="12.75">
      <c r="D120" s="55"/>
      <c r="E120" s="55"/>
      <c r="F120" s="55"/>
      <c r="H120" s="26"/>
    </row>
    <row r="121" spans="4:8" s="2" customFormat="1" ht="12.75">
      <c r="D121" s="55"/>
      <c r="E121" s="55"/>
      <c r="F121" s="55"/>
      <c r="H121" s="26"/>
    </row>
    <row r="122" spans="4:8" s="2" customFormat="1" ht="12.75">
      <c r="D122" s="55"/>
      <c r="E122" s="55"/>
      <c r="F122" s="55"/>
      <c r="H122" s="26"/>
    </row>
    <row r="123" spans="4:8" s="2" customFormat="1" ht="12.75">
      <c r="D123" s="55"/>
      <c r="E123" s="55"/>
      <c r="F123" s="55"/>
      <c r="H123" s="26"/>
    </row>
    <row r="124" spans="4:8" s="2" customFormat="1" ht="12.75">
      <c r="D124" s="55"/>
      <c r="E124" s="55"/>
      <c r="F124" s="55"/>
      <c r="H124" s="26"/>
    </row>
    <row r="125" spans="4:8" s="2" customFormat="1" ht="12.75">
      <c r="D125" s="55"/>
      <c r="E125" s="55"/>
      <c r="F125" s="55"/>
      <c r="H125" s="26"/>
    </row>
    <row r="126" spans="4:8" s="2" customFormat="1" ht="12.75">
      <c r="D126" s="55"/>
      <c r="E126" s="55"/>
      <c r="F126" s="55"/>
      <c r="H126" s="26"/>
    </row>
    <row r="127" spans="4:8" s="2" customFormat="1" ht="12.75">
      <c r="D127" s="55"/>
      <c r="E127" s="55"/>
      <c r="F127" s="55"/>
      <c r="H127" s="26"/>
    </row>
    <row r="128" spans="4:8" s="2" customFormat="1" ht="12.75">
      <c r="D128" s="55"/>
      <c r="E128" s="55"/>
      <c r="F128" s="55"/>
      <c r="H128" s="26"/>
    </row>
    <row r="129" spans="4:8" s="2" customFormat="1" ht="12.75">
      <c r="D129" s="55"/>
      <c r="E129" s="55"/>
      <c r="F129" s="55"/>
      <c r="H129" s="26"/>
    </row>
    <row r="130" spans="4:8" s="2" customFormat="1" ht="12.75">
      <c r="D130" s="55"/>
      <c r="E130" s="55"/>
      <c r="F130" s="55"/>
      <c r="H130" s="26"/>
    </row>
    <row r="131" spans="4:8" s="2" customFormat="1" ht="12.75">
      <c r="D131" s="55"/>
      <c r="E131" s="55"/>
      <c r="F131" s="55"/>
      <c r="H131" s="26"/>
    </row>
  </sheetData>
  <sheetProtection/>
  <mergeCells count="12">
    <mergeCell ref="A9:F9"/>
    <mergeCell ref="A10:F10"/>
    <mergeCell ref="A11:F11"/>
    <mergeCell ref="A12:F12"/>
    <mergeCell ref="A15:F15"/>
    <mergeCell ref="A117:D117"/>
    <mergeCell ref="A1:F1"/>
    <mergeCell ref="B2:F2"/>
    <mergeCell ref="B3:F3"/>
    <mergeCell ref="B4:F4"/>
    <mergeCell ref="A6:F6"/>
    <mergeCell ref="A8:F8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2016-05-19T11:41:32Z</cp:lastPrinted>
  <dcterms:created xsi:type="dcterms:W3CDTF">2010-04-02T14:46:04Z</dcterms:created>
  <dcterms:modified xsi:type="dcterms:W3CDTF">2016-05-19T11:43:20Z</dcterms:modified>
  <cp:category/>
  <cp:version/>
  <cp:contentType/>
  <cp:contentStatus/>
</cp:coreProperties>
</file>