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2"/>
  </bookViews>
  <sheets>
    <sheet name="проект 290 Пост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голосованию'!$A$1:$F$135</definedName>
    <definedName name="_xlnm.Print_Area" localSheetId="1">'по заявлению'!$A$1:$F$135</definedName>
    <definedName name="_xlnm.Print_Area" localSheetId="0">'проект 290 Пост '!$A$1:$F$141</definedName>
  </definedNames>
  <calcPr fullCalcOnLoad="1" fullPrecision="0"/>
</workbook>
</file>

<file path=xl/sharedStrings.xml><?xml version="1.0" encoding="utf-8"?>
<sst xmlns="http://schemas.openxmlformats.org/spreadsheetml/2006/main" count="702" uniqueCount="167">
  <si>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</si>
  <si>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</si>
  <si>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</si>
  <si>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</si>
  <si>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</si>
  <si>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</si>
  <si>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</si>
  <si>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</si>
  <si>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</si>
  <si>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</si>
  <si>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</si>
  <si>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</si>
  <si>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</si>
  <si>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</si>
  <si>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</si>
  <si>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</si>
  <si>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</si>
  <si>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</si>
  <si>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</si>
  <si>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</si>
  <si>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</si>
  <si>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</si>
  <si>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</si>
  <si>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</si>
  <si>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</si>
  <si>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</si>
  <si>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</si>
  <si>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</si>
  <si>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</si>
  <si>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</si>
  <si>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</si>
  <si>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</si>
  <si>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</si>
  <si>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</si>
  <si>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</si>
  <si>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</si>
  <si>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отключение системы отопления</t>
  </si>
  <si>
    <t>замена трансформатора тока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</si>
  <si>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</si>
  <si>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</si>
  <si>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</si>
  <si>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</si>
  <si>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</si>
  <si>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</si>
  <si>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</si>
  <si>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</si>
  <si>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общедомового уличного освещения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</si>
  <si>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</si>
  <si>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</si>
  <si>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Предлагаемый перечень работ по текущему ремонту                                       ( на выбор собственников)</t>
  </si>
  <si>
    <t>ВСЕГО:</t>
  </si>
  <si>
    <t>промывка системы центрального отопления</t>
  </si>
  <si>
    <t>подключение системы отопления с регулировкой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</si>
  <si>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</si>
  <si>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</si>
  <si>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</si>
  <si>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</si>
  <si>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очистка урн от мусора</t>
  </si>
  <si>
    <t>1 раз в сутки во время гололеда</t>
  </si>
  <si>
    <t>Сбор, вывоз и утилизация ТБО, руб/м2</t>
  </si>
  <si>
    <t>Итого</t>
  </si>
  <si>
    <t>гидравлическое испытание эл.узлов и запорной арматуры</t>
  </si>
  <si>
    <t>1 раз в 3 года</t>
  </si>
  <si>
    <t>установка электронного регулятора на ВВП</t>
  </si>
  <si>
    <t xml:space="preserve">Проект </t>
  </si>
  <si>
    <t>учет работ по капремонту</t>
  </si>
  <si>
    <t>1 раз в 4 года</t>
  </si>
  <si>
    <t>Огнебиозащита деревянных конструкций</t>
  </si>
  <si>
    <t>1 раз в 5 лет</t>
  </si>
  <si>
    <t>2016 - 2017 г.</t>
  </si>
  <si>
    <t>(стоимость услуг увеличена на 10,0% в соответствии с уровнем инфляции 2015 г)</t>
  </si>
  <si>
    <t>объем работ</t>
  </si>
  <si>
    <t>Управление многоквартирным домом, всего в т.ч.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</si>
  <si>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</si>
  <si>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</si>
  <si>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</si>
  <si>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</si>
  <si>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</si>
  <si>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</si>
  <si>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</si>
  <si>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</si>
  <si>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</si>
  <si>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</si>
  <si>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</si>
  <si>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</si>
  <si>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</si>
  <si>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</si>
  <si>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</si>
  <si>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</si>
  <si>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</si>
  <si>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</si>
  <si>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</si>
  <si>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</si>
  <si>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</si>
  <si>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</si>
  <si>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</si>
  <si>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</si>
  <si>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</si>
  <si>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</si>
  <si>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</si>
  <si>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</si>
  <si>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</si>
  <si>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</si>
  <si>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</si>
  <si>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</si>
  <si>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</si>
  <si>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</si>
  <si>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</si>
  <si>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</si>
  <si>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</si>
  <si>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смена задвижек СТС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</si>
  <si>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</si>
  <si>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</si>
  <si>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</si>
  <si>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</si>
  <si>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</si>
  <si>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>замена насоса гвс / резерв /</t>
  </si>
  <si>
    <t>проверка работы регулятора температуры на водяном водоподогревателе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</si>
  <si>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</si>
  <si>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</si>
  <si>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</si>
  <si>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</si>
  <si>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</si>
  <si>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</si>
  <si>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</si>
  <si>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</si>
  <si>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</si>
  <si>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Регламентные работы по содержанию кровли в т.числе: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</si>
  <si>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</si>
  <si>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Поверка   приборов учета холодного водоснабжения</t>
  </si>
  <si>
    <t>Поверка   приборов учета горячего  водоснабжения</t>
  </si>
  <si>
    <t>2 пробы</t>
  </si>
  <si>
    <t>ремонт зонта над вентшахтой (кв.70 )</t>
  </si>
  <si>
    <t>ремонт отмостки у входа в подвал 7 м2</t>
  </si>
  <si>
    <t>удлинение водосточных труб 5 шт.</t>
  </si>
  <si>
    <t>изготовление и установка мет.решеток на подвальные продухи - 3 шт.</t>
  </si>
  <si>
    <t>уборка мусора в тех.подвале 1,5 м3</t>
  </si>
  <si>
    <t>монтаж фильтра на обратном трубопроводе до прибора учета тепла диам.50 мм - 2 шт.</t>
  </si>
  <si>
    <t>смена регулятора температуры ГВС (РТДО)</t>
  </si>
  <si>
    <t>2 раза  в год</t>
  </si>
  <si>
    <t>очистка кровли от снега и скалывание сосулек</t>
  </si>
  <si>
    <t>3 раза в год</t>
  </si>
  <si>
    <t>очистка от снега и наледи подъездных козырьков</t>
  </si>
  <si>
    <t>перенос ТСП на границу балансовой принадлежности</t>
  </si>
  <si>
    <t>погодное регулирование системы отопления (ориентировочная стоимость)</t>
  </si>
  <si>
    <t>Измерение сопротивления контура градозащитного заземления</t>
  </si>
  <si>
    <t>2351,4 м2</t>
  </si>
  <si>
    <t>228,1 м2</t>
  </si>
  <si>
    <t>1 шт.</t>
  </si>
  <si>
    <t>1шт.</t>
  </si>
  <si>
    <t>218 м</t>
  </si>
  <si>
    <t>534,4 м2</t>
  </si>
  <si>
    <t>990 м</t>
  </si>
  <si>
    <t>267 м</t>
  </si>
  <si>
    <t>152 м</t>
  </si>
  <si>
    <t>255 м</t>
  </si>
  <si>
    <t>200 м</t>
  </si>
  <si>
    <t>68 каналов</t>
  </si>
  <si>
    <t>745 м</t>
  </si>
  <si>
    <t>по адресу: ул. Ленинского Комсомола, д.50А (S жилые + нежилые = 2351,4м2, S придом.тер.= 7351,52м2)</t>
  </si>
  <si>
    <t>Приложение № 3</t>
  </si>
  <si>
    <t xml:space="preserve">от _____________ 2016 г </t>
  </si>
  <si>
    <t>2658,53 м2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</si>
  <si>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кровли от снега и скалывание сосулек, очистка от снега и наледи подъездных козырьков, устранение неплотностей в вентиляционных каналах и шахтах, устранение засоров в каналах, пылеудаление и дезинфекция вентканалов)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</si>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</sst>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/>
    </xf>
    <xf numFmtId="2" fontId="19" fillId="24" borderId="11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8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19" fillId="24" borderId="16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9" fillId="24" borderId="2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left" vertical="center" wrapText="1"/>
    </xf>
    <xf numFmtId="0" fontId="18" fillId="24" borderId="29" xfId="0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24" fillId="24" borderId="15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24" fillId="24" borderId="17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left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left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1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19" fillId="25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zoomScale="75" zoomScaleNormal="75" zoomScalePageLayoutView="0" workbookViewId="0" topLeftCell="A79">
      <selection activeCell="I115" sqref="I115"/>
    </sheetView>
  </sheetViews>
  <sheetFormatPr defaultColWidth="9.00390625" defaultRowHeight="12.75"/>
  <cols>
    <col min="1" max="1" width="81.75390625" style="27" customWidth="1"/>
    <col min="2" max="2" width="19.125" style="27" customWidth="1"/>
    <col min="3" max="3" width="13.875" style="27" customWidth="1"/>
    <col min="4" max="4" width="14.875" style="27" customWidth="1"/>
    <col min="5" max="5" width="13.875" style="27" customWidth="1"/>
    <col min="6" max="6" width="20.875" style="27" customWidth="1"/>
    <col min="7" max="7" width="15.375" style="27" customWidth="1"/>
    <col min="8" max="8" width="20.00390625" style="27" customWidth="1"/>
    <col min="9" max="9" width="15.375" style="27" customWidth="1"/>
    <col min="10" max="10" width="15.375" style="28" customWidth="1"/>
    <col min="11" max="12" width="15.375" style="27" customWidth="1"/>
    <col min="13" max="16384" width="9.125" style="27" customWidth="1"/>
  </cols>
  <sheetData>
    <row r="1" spans="1:6" ht="16.5" customHeight="1">
      <c r="A1" s="102" t="s">
        <v>160</v>
      </c>
      <c r="B1" s="103"/>
      <c r="C1" s="103"/>
      <c r="D1" s="103"/>
      <c r="E1" s="103"/>
      <c r="F1" s="103"/>
    </row>
    <row r="2" spans="1:6" ht="21.75" customHeight="1">
      <c r="A2" s="71" t="s">
        <v>69</v>
      </c>
      <c r="B2" s="104"/>
      <c r="C2" s="104"/>
      <c r="D2" s="104"/>
      <c r="E2" s="103"/>
      <c r="F2" s="103"/>
    </row>
    <row r="3" spans="2:6" ht="14.25" customHeight="1">
      <c r="B3" s="104" t="s">
        <v>0</v>
      </c>
      <c r="C3" s="104"/>
      <c r="D3" s="104"/>
      <c r="E3" s="103"/>
      <c r="F3" s="103"/>
    </row>
    <row r="4" spans="2:6" ht="14.25" customHeight="1">
      <c r="B4" s="104" t="s">
        <v>161</v>
      </c>
      <c r="C4" s="104"/>
      <c r="D4" s="104"/>
      <c r="E4" s="103"/>
      <c r="F4" s="103"/>
    </row>
    <row r="5" spans="1:7" ht="35.25" customHeight="1">
      <c r="A5" s="105" t="s">
        <v>64</v>
      </c>
      <c r="B5" s="105"/>
      <c r="C5" s="105"/>
      <c r="D5" s="105"/>
      <c r="E5" s="105"/>
      <c r="F5" s="105"/>
      <c r="G5" s="29"/>
    </row>
    <row r="6" spans="1:7" ht="23.25" customHeight="1">
      <c r="A6" s="106" t="s">
        <v>70</v>
      </c>
      <c r="B6" s="106"/>
      <c r="C6" s="106"/>
      <c r="D6" s="106"/>
      <c r="E6" s="106"/>
      <c r="F6" s="106"/>
      <c r="G6" s="29"/>
    </row>
    <row r="7" spans="1:10" s="30" customFormat="1" ht="22.5" customHeight="1">
      <c r="A7" s="91" t="s">
        <v>1</v>
      </c>
      <c r="B7" s="91"/>
      <c r="C7" s="91"/>
      <c r="D7" s="91"/>
      <c r="E7" s="92"/>
      <c r="F7" s="92"/>
      <c r="J7" s="31"/>
    </row>
    <row r="8" spans="1:6" s="32" customFormat="1" ht="18.75" customHeight="1">
      <c r="A8" s="91" t="s">
        <v>159</v>
      </c>
      <c r="B8" s="91"/>
      <c r="C8" s="91"/>
      <c r="D8" s="91"/>
      <c r="E8" s="92"/>
      <c r="F8" s="92"/>
    </row>
    <row r="9" spans="1:6" s="33" customFormat="1" ht="17.25" customHeight="1">
      <c r="A9" s="93" t="s">
        <v>47</v>
      </c>
      <c r="B9" s="93"/>
      <c r="C9" s="93"/>
      <c r="D9" s="93"/>
      <c r="E9" s="94"/>
      <c r="F9" s="94"/>
    </row>
    <row r="10" spans="1:6" s="32" customFormat="1" ht="30" customHeight="1" thickBot="1">
      <c r="A10" s="95" t="s">
        <v>48</v>
      </c>
      <c r="B10" s="95"/>
      <c r="C10" s="95"/>
      <c r="D10" s="95"/>
      <c r="E10" s="96"/>
      <c r="F10" s="96"/>
    </row>
    <row r="11" spans="1:10" s="5" customFormat="1" ht="139.5" customHeight="1" thickBot="1">
      <c r="A11" s="34" t="s">
        <v>2</v>
      </c>
      <c r="B11" s="35" t="s">
        <v>3</v>
      </c>
      <c r="C11" s="2" t="s">
        <v>71</v>
      </c>
      <c r="D11" s="2" t="s">
        <v>29</v>
      </c>
      <c r="E11" s="2" t="s">
        <v>4</v>
      </c>
      <c r="F11" s="36" t="s">
        <v>5</v>
      </c>
      <c r="J11" s="6"/>
    </row>
    <row r="12" spans="1:10" s="12" customFormat="1" ht="12.75">
      <c r="A12" s="37">
        <v>1</v>
      </c>
      <c r="B12" s="38">
        <v>2</v>
      </c>
      <c r="C12" s="38">
        <v>3</v>
      </c>
      <c r="D12" s="39">
        <v>4</v>
      </c>
      <c r="E12" s="40">
        <v>5</v>
      </c>
      <c r="F12" s="41">
        <v>6</v>
      </c>
      <c r="J12" s="13"/>
    </row>
    <row r="13" spans="1:10" s="12" customFormat="1" ht="49.5" customHeight="1">
      <c r="A13" s="97" t="s">
        <v>6</v>
      </c>
      <c r="B13" s="98"/>
      <c r="C13" s="98"/>
      <c r="D13" s="98"/>
      <c r="E13" s="99"/>
      <c r="F13" s="100"/>
      <c r="J13" s="13"/>
    </row>
    <row r="14" spans="1:10" s="5" customFormat="1" ht="18.75">
      <c r="A14" s="42" t="s">
        <v>72</v>
      </c>
      <c r="B14" s="43" t="s">
        <v>7</v>
      </c>
      <c r="C14" s="44" t="s">
        <v>146</v>
      </c>
      <c r="D14" s="45">
        <f>E14*G14</f>
        <v>91422.43</v>
      </c>
      <c r="E14" s="44">
        <f>F14*12</f>
        <v>38.88</v>
      </c>
      <c r="F14" s="47">
        <f>F24+F26</f>
        <v>3.24</v>
      </c>
      <c r="G14" s="5">
        <v>2351.4</v>
      </c>
      <c r="J14" s="6"/>
    </row>
    <row r="15" spans="1:10" s="5" customFormat="1" ht="18.75">
      <c r="A15" s="86" t="s">
        <v>73</v>
      </c>
      <c r="B15" s="87" t="s">
        <v>53</v>
      </c>
      <c r="C15" s="44"/>
      <c r="D15" s="45"/>
      <c r="E15" s="44"/>
      <c r="F15" s="47"/>
      <c r="J15" s="6"/>
    </row>
    <row r="16" spans="1:10" s="5" customFormat="1" ht="18.75">
      <c r="A16" s="86" t="s">
        <v>54</v>
      </c>
      <c r="B16" s="87" t="s">
        <v>53</v>
      </c>
      <c r="C16" s="44"/>
      <c r="D16" s="45"/>
      <c r="E16" s="44"/>
      <c r="F16" s="47"/>
      <c r="J16" s="6"/>
    </row>
    <row r="17" spans="1:10" s="5" customFormat="1" ht="108.75" customHeight="1">
      <c r="A17" s="86" t="s">
        <v>74</v>
      </c>
      <c r="B17" s="87" t="s">
        <v>19</v>
      </c>
      <c r="C17" s="44"/>
      <c r="D17" s="45"/>
      <c r="E17" s="44"/>
      <c r="F17" s="47"/>
      <c r="J17" s="6"/>
    </row>
    <row r="18" spans="1:10" s="5" customFormat="1" ht="18.75">
      <c r="A18" s="86" t="s">
        <v>75</v>
      </c>
      <c r="B18" s="87" t="s">
        <v>53</v>
      </c>
      <c r="C18" s="44"/>
      <c r="D18" s="45"/>
      <c r="E18" s="44"/>
      <c r="F18" s="47"/>
      <c r="J18" s="6"/>
    </row>
    <row r="19" spans="1:10" s="5" customFormat="1" ht="18.75">
      <c r="A19" s="86" t="s">
        <v>76</v>
      </c>
      <c r="B19" s="87" t="s">
        <v>53</v>
      </c>
      <c r="C19" s="44"/>
      <c r="D19" s="45"/>
      <c r="E19" s="44"/>
      <c r="F19" s="47"/>
      <c r="J19" s="6"/>
    </row>
    <row r="20" spans="1:10" s="5" customFormat="1" ht="25.5">
      <c r="A20" s="86" t="s">
        <v>77</v>
      </c>
      <c r="B20" s="87" t="s">
        <v>10</v>
      </c>
      <c r="C20" s="74"/>
      <c r="D20" s="78"/>
      <c r="E20" s="74"/>
      <c r="F20" s="80"/>
      <c r="J20" s="6"/>
    </row>
    <row r="21" spans="1:10" s="5" customFormat="1" ht="15">
      <c r="A21" s="86" t="s">
        <v>78</v>
      </c>
      <c r="B21" s="87" t="s">
        <v>12</v>
      </c>
      <c r="C21" s="74"/>
      <c r="D21" s="78"/>
      <c r="E21" s="74"/>
      <c r="F21" s="80"/>
      <c r="J21" s="6"/>
    </row>
    <row r="22" spans="1:10" s="5" customFormat="1" ht="15">
      <c r="A22" s="86" t="s">
        <v>79</v>
      </c>
      <c r="B22" s="87" t="s">
        <v>53</v>
      </c>
      <c r="C22" s="74"/>
      <c r="D22" s="78"/>
      <c r="E22" s="74"/>
      <c r="F22" s="80"/>
      <c r="J22" s="6"/>
    </row>
    <row r="23" spans="1:10" s="5" customFormat="1" ht="15">
      <c r="A23" s="86" t="s">
        <v>80</v>
      </c>
      <c r="B23" s="87" t="s">
        <v>15</v>
      </c>
      <c r="C23" s="74"/>
      <c r="D23" s="78"/>
      <c r="E23" s="74"/>
      <c r="F23" s="80"/>
      <c r="J23" s="6"/>
    </row>
    <row r="24" spans="1:10" s="5" customFormat="1" ht="15">
      <c r="A24" s="42" t="s">
        <v>60</v>
      </c>
      <c r="B24" s="48"/>
      <c r="C24" s="44"/>
      <c r="D24" s="45"/>
      <c r="E24" s="44"/>
      <c r="F24" s="46">
        <v>3.24</v>
      </c>
      <c r="J24" s="6"/>
    </row>
    <row r="25" spans="1:10" s="5" customFormat="1" ht="15">
      <c r="A25" s="72" t="s">
        <v>65</v>
      </c>
      <c r="B25" s="73" t="s">
        <v>53</v>
      </c>
      <c r="C25" s="74"/>
      <c r="D25" s="78"/>
      <c r="E25" s="74"/>
      <c r="F25" s="79">
        <v>0</v>
      </c>
      <c r="J25" s="6"/>
    </row>
    <row r="26" spans="1:10" s="5" customFormat="1" ht="15">
      <c r="A26" s="42" t="s">
        <v>60</v>
      </c>
      <c r="B26" s="48"/>
      <c r="C26" s="44"/>
      <c r="D26" s="45"/>
      <c r="E26" s="44"/>
      <c r="F26" s="46">
        <f>F25</f>
        <v>0</v>
      </c>
      <c r="J26" s="6"/>
    </row>
    <row r="27" spans="1:10" s="5" customFormat="1" ht="18.75">
      <c r="A27" s="42" t="s">
        <v>8</v>
      </c>
      <c r="B27" s="48" t="s">
        <v>9</v>
      </c>
      <c r="C27" s="44" t="s">
        <v>162</v>
      </c>
      <c r="D27" s="45">
        <f>E27*G27</f>
        <v>127822.1</v>
      </c>
      <c r="E27" s="44">
        <f>F27*12</f>
        <v>54.36</v>
      </c>
      <c r="F27" s="47">
        <v>4.53</v>
      </c>
      <c r="G27" s="5">
        <v>2351.4</v>
      </c>
      <c r="J27" s="6"/>
    </row>
    <row r="28" spans="1:10" s="5" customFormat="1" ht="15">
      <c r="A28" s="86" t="s">
        <v>81</v>
      </c>
      <c r="B28" s="87" t="s">
        <v>9</v>
      </c>
      <c r="C28" s="74"/>
      <c r="D28" s="78"/>
      <c r="E28" s="74"/>
      <c r="F28" s="80"/>
      <c r="J28" s="6"/>
    </row>
    <row r="29" spans="1:10" s="5" customFormat="1" ht="15">
      <c r="A29" s="86" t="s">
        <v>82</v>
      </c>
      <c r="B29" s="87" t="s">
        <v>83</v>
      </c>
      <c r="C29" s="74"/>
      <c r="D29" s="78"/>
      <c r="E29" s="74"/>
      <c r="F29" s="80"/>
      <c r="J29" s="6"/>
    </row>
    <row r="30" spans="1:10" s="5" customFormat="1" ht="15">
      <c r="A30" s="86" t="s">
        <v>84</v>
      </c>
      <c r="B30" s="87" t="s">
        <v>85</v>
      </c>
      <c r="C30" s="74"/>
      <c r="D30" s="78"/>
      <c r="E30" s="74"/>
      <c r="F30" s="80"/>
      <c r="J30" s="6"/>
    </row>
    <row r="31" spans="1:10" s="5" customFormat="1" ht="15">
      <c r="A31" s="86" t="s">
        <v>55</v>
      </c>
      <c r="B31" s="87" t="s">
        <v>9</v>
      </c>
      <c r="C31" s="74"/>
      <c r="D31" s="78"/>
      <c r="E31" s="74"/>
      <c r="F31" s="80"/>
      <c r="J31" s="6"/>
    </row>
    <row r="32" spans="1:10" s="5" customFormat="1" ht="25.5">
      <c r="A32" s="86" t="s">
        <v>56</v>
      </c>
      <c r="B32" s="87" t="s">
        <v>10</v>
      </c>
      <c r="C32" s="74"/>
      <c r="D32" s="78"/>
      <c r="E32" s="74"/>
      <c r="F32" s="80"/>
      <c r="J32" s="6"/>
    </row>
    <row r="33" spans="1:10" s="5" customFormat="1" ht="15">
      <c r="A33" s="86" t="s">
        <v>86</v>
      </c>
      <c r="B33" s="87" t="s">
        <v>9</v>
      </c>
      <c r="C33" s="74"/>
      <c r="D33" s="78"/>
      <c r="E33" s="74"/>
      <c r="F33" s="80"/>
      <c r="J33" s="6"/>
    </row>
    <row r="34" spans="1:10" s="5" customFormat="1" ht="15">
      <c r="A34" s="86" t="s">
        <v>57</v>
      </c>
      <c r="B34" s="87" t="s">
        <v>9</v>
      </c>
      <c r="C34" s="74"/>
      <c r="D34" s="78"/>
      <c r="E34" s="74"/>
      <c r="F34" s="80"/>
      <c r="J34" s="6"/>
    </row>
    <row r="35" spans="1:10" s="5" customFormat="1" ht="25.5">
      <c r="A35" s="86" t="s">
        <v>87</v>
      </c>
      <c r="B35" s="87" t="s">
        <v>58</v>
      </c>
      <c r="C35" s="74"/>
      <c r="D35" s="78"/>
      <c r="E35" s="74"/>
      <c r="F35" s="80"/>
      <c r="J35" s="6"/>
    </row>
    <row r="36" spans="1:10" s="5" customFormat="1" ht="25.5">
      <c r="A36" s="86" t="s">
        <v>88</v>
      </c>
      <c r="B36" s="87" t="s">
        <v>10</v>
      </c>
      <c r="C36" s="74"/>
      <c r="D36" s="78"/>
      <c r="E36" s="74"/>
      <c r="F36" s="80"/>
      <c r="J36" s="6"/>
    </row>
    <row r="37" spans="1:10" s="5" customFormat="1" ht="25.5">
      <c r="A37" s="86" t="s">
        <v>89</v>
      </c>
      <c r="B37" s="87" t="s">
        <v>9</v>
      </c>
      <c r="C37" s="74"/>
      <c r="D37" s="78"/>
      <c r="E37" s="74"/>
      <c r="F37" s="80"/>
      <c r="J37" s="6"/>
    </row>
    <row r="38" spans="1:10" s="52" customFormat="1" ht="18.75">
      <c r="A38" s="49" t="s">
        <v>11</v>
      </c>
      <c r="B38" s="43" t="s">
        <v>12</v>
      </c>
      <c r="C38" s="44" t="s">
        <v>146</v>
      </c>
      <c r="D38" s="45">
        <f>E38*G38</f>
        <v>23419.94</v>
      </c>
      <c r="E38" s="44">
        <f>F38*12</f>
        <v>9.96</v>
      </c>
      <c r="F38" s="51">
        <v>0.83</v>
      </c>
      <c r="G38" s="5">
        <v>2351.4</v>
      </c>
      <c r="I38" s="5"/>
      <c r="J38" s="6"/>
    </row>
    <row r="39" spans="1:10" s="5" customFormat="1" ht="18.75">
      <c r="A39" s="49" t="s">
        <v>13</v>
      </c>
      <c r="B39" s="43" t="s">
        <v>14</v>
      </c>
      <c r="C39" s="44" t="s">
        <v>146</v>
      </c>
      <c r="D39" s="45">
        <f>E39*G39</f>
        <v>76185.36</v>
      </c>
      <c r="E39" s="44">
        <f>F39*12</f>
        <v>32.4</v>
      </c>
      <c r="F39" s="51">
        <v>2.7</v>
      </c>
      <c r="G39" s="5">
        <v>2351.4</v>
      </c>
      <c r="J39" s="6"/>
    </row>
    <row r="40" spans="1:10" s="12" customFormat="1" ht="18" customHeight="1">
      <c r="A40" s="49" t="s">
        <v>90</v>
      </c>
      <c r="B40" s="43" t="s">
        <v>9</v>
      </c>
      <c r="C40" s="53" t="s">
        <v>147</v>
      </c>
      <c r="D40" s="45">
        <v>161295.08</v>
      </c>
      <c r="E40" s="44">
        <f>D40/G40</f>
        <v>68.6</v>
      </c>
      <c r="F40" s="50">
        <f>E40/12</f>
        <v>5.72</v>
      </c>
      <c r="G40" s="5">
        <v>2351.4</v>
      </c>
      <c r="I40" s="5"/>
      <c r="J40" s="6"/>
    </row>
    <row r="41" spans="1:10" s="12" customFormat="1" ht="24" customHeight="1">
      <c r="A41" s="86" t="s">
        <v>91</v>
      </c>
      <c r="B41" s="87" t="s">
        <v>19</v>
      </c>
      <c r="C41" s="53"/>
      <c r="D41" s="45"/>
      <c r="E41" s="44"/>
      <c r="F41" s="50"/>
      <c r="G41" s="5">
        <v>2351.4</v>
      </c>
      <c r="I41" s="5"/>
      <c r="J41" s="6"/>
    </row>
    <row r="42" spans="1:10" s="12" customFormat="1" ht="15">
      <c r="A42" s="86" t="s">
        <v>92</v>
      </c>
      <c r="B42" s="87" t="s">
        <v>15</v>
      </c>
      <c r="C42" s="53"/>
      <c r="D42" s="45"/>
      <c r="E42" s="44"/>
      <c r="F42" s="50"/>
      <c r="G42" s="5">
        <v>2351.4</v>
      </c>
      <c r="I42" s="5"/>
      <c r="J42" s="6"/>
    </row>
    <row r="43" spans="1:10" s="12" customFormat="1" ht="15">
      <c r="A43" s="86" t="s">
        <v>93</v>
      </c>
      <c r="B43" s="87" t="s">
        <v>94</v>
      </c>
      <c r="C43" s="53"/>
      <c r="D43" s="45"/>
      <c r="E43" s="44"/>
      <c r="F43" s="50"/>
      <c r="G43" s="5">
        <v>2351.4</v>
      </c>
      <c r="I43" s="5"/>
      <c r="J43" s="6"/>
    </row>
    <row r="44" spans="1:10" s="12" customFormat="1" ht="15">
      <c r="A44" s="86" t="s">
        <v>95</v>
      </c>
      <c r="B44" s="87" t="s">
        <v>96</v>
      </c>
      <c r="C44" s="53"/>
      <c r="D44" s="45"/>
      <c r="E44" s="44"/>
      <c r="F44" s="50"/>
      <c r="G44" s="5">
        <v>2351.4</v>
      </c>
      <c r="I44" s="5"/>
      <c r="J44" s="6"/>
    </row>
    <row r="45" spans="1:10" s="12" customFormat="1" ht="15">
      <c r="A45" s="86" t="s">
        <v>97</v>
      </c>
      <c r="B45" s="87" t="s">
        <v>94</v>
      </c>
      <c r="C45" s="53"/>
      <c r="D45" s="45"/>
      <c r="E45" s="44"/>
      <c r="F45" s="50"/>
      <c r="G45" s="5"/>
      <c r="I45" s="5"/>
      <c r="J45" s="6"/>
    </row>
    <row r="46" spans="1:10" s="12" customFormat="1" ht="33" customHeight="1">
      <c r="A46" s="49" t="s">
        <v>98</v>
      </c>
      <c r="B46" s="43" t="s">
        <v>7</v>
      </c>
      <c r="C46" s="53" t="s">
        <v>148</v>
      </c>
      <c r="D46" s="45">
        <v>2246.78</v>
      </c>
      <c r="E46" s="44">
        <f>D46/G46</f>
        <v>0.96</v>
      </c>
      <c r="F46" s="50">
        <f>E46/12</f>
        <v>0.08</v>
      </c>
      <c r="G46" s="5">
        <v>2351.4</v>
      </c>
      <c r="I46" s="5"/>
      <c r="J46" s="6"/>
    </row>
    <row r="47" spans="1:10" s="12" customFormat="1" ht="33" customHeight="1">
      <c r="A47" s="49" t="s">
        <v>99</v>
      </c>
      <c r="B47" s="43" t="s">
        <v>7</v>
      </c>
      <c r="C47" s="53" t="s">
        <v>148</v>
      </c>
      <c r="D47" s="45">
        <v>2246.78</v>
      </c>
      <c r="E47" s="44">
        <f>D47/G47</f>
        <v>0.96</v>
      </c>
      <c r="F47" s="50">
        <f>E47/12</f>
        <v>0.08</v>
      </c>
      <c r="G47" s="5">
        <v>2351.4</v>
      </c>
      <c r="I47" s="5"/>
      <c r="J47" s="6"/>
    </row>
    <row r="48" spans="1:10" s="12" customFormat="1" ht="30">
      <c r="A48" s="49" t="s">
        <v>100</v>
      </c>
      <c r="B48" s="43" t="s">
        <v>7</v>
      </c>
      <c r="C48" s="53" t="s">
        <v>149</v>
      </c>
      <c r="D48" s="45">
        <v>14185.73</v>
      </c>
      <c r="E48" s="44">
        <f>D48/G48</f>
        <v>6.03</v>
      </c>
      <c r="F48" s="50">
        <f>E48/12</f>
        <v>0.5</v>
      </c>
      <c r="G48" s="5">
        <v>2351.4</v>
      </c>
      <c r="I48" s="5"/>
      <c r="J48" s="6"/>
    </row>
    <row r="49" spans="1:10" s="12" customFormat="1" ht="15">
      <c r="A49" s="49" t="s">
        <v>129</v>
      </c>
      <c r="B49" s="43" t="s">
        <v>45</v>
      </c>
      <c r="C49" s="53" t="s">
        <v>148</v>
      </c>
      <c r="D49" s="45">
        <v>4017.51</v>
      </c>
      <c r="E49" s="44">
        <f>D49/G49</f>
        <v>1.71</v>
      </c>
      <c r="F49" s="50">
        <f>E49/12</f>
        <v>0.14</v>
      </c>
      <c r="G49" s="5">
        <v>2351.4</v>
      </c>
      <c r="I49" s="5"/>
      <c r="J49" s="6"/>
    </row>
    <row r="50" spans="1:10" s="12" customFormat="1" ht="15">
      <c r="A50" s="49" t="s">
        <v>130</v>
      </c>
      <c r="B50" s="43" t="s">
        <v>45</v>
      </c>
      <c r="C50" s="53" t="s">
        <v>148</v>
      </c>
      <c r="D50" s="45">
        <v>4017.51</v>
      </c>
      <c r="E50" s="44">
        <f>D50/G50</f>
        <v>1.71</v>
      </c>
      <c r="F50" s="50">
        <f>E50/12</f>
        <v>0.14</v>
      </c>
      <c r="G50" s="5">
        <v>2351.4</v>
      </c>
      <c r="I50" s="5"/>
      <c r="J50" s="6"/>
    </row>
    <row r="51" spans="1:10" s="12" customFormat="1" ht="27" customHeight="1">
      <c r="A51" s="49" t="s">
        <v>20</v>
      </c>
      <c r="B51" s="43"/>
      <c r="C51" s="53" t="s">
        <v>150</v>
      </c>
      <c r="D51" s="45">
        <f>E51*G51</f>
        <v>5643.36</v>
      </c>
      <c r="E51" s="44">
        <f>F51*12</f>
        <v>2.4</v>
      </c>
      <c r="F51" s="50">
        <v>0.2</v>
      </c>
      <c r="G51" s="5">
        <v>2351.4</v>
      </c>
      <c r="I51" s="5"/>
      <c r="J51" s="6"/>
    </row>
    <row r="52" spans="1:10" s="12" customFormat="1" ht="27" customHeight="1">
      <c r="A52" s="83" t="s">
        <v>101</v>
      </c>
      <c r="B52" s="84" t="s">
        <v>62</v>
      </c>
      <c r="C52" s="53"/>
      <c r="D52" s="45"/>
      <c r="E52" s="44"/>
      <c r="F52" s="50"/>
      <c r="G52" s="5"/>
      <c r="I52" s="5"/>
      <c r="J52" s="6"/>
    </row>
    <row r="53" spans="1:10" s="12" customFormat="1" ht="27" customHeight="1">
      <c r="A53" s="83" t="s">
        <v>102</v>
      </c>
      <c r="B53" s="84" t="s">
        <v>62</v>
      </c>
      <c r="C53" s="53"/>
      <c r="D53" s="45"/>
      <c r="E53" s="44"/>
      <c r="F53" s="50"/>
      <c r="G53" s="5"/>
      <c r="I53" s="5"/>
      <c r="J53" s="6"/>
    </row>
    <row r="54" spans="1:10" s="12" customFormat="1" ht="27" customHeight="1">
      <c r="A54" s="83" t="s">
        <v>103</v>
      </c>
      <c r="B54" s="84" t="s">
        <v>53</v>
      </c>
      <c r="C54" s="53"/>
      <c r="D54" s="45"/>
      <c r="E54" s="44"/>
      <c r="F54" s="50"/>
      <c r="G54" s="5"/>
      <c r="I54" s="5"/>
      <c r="J54" s="6"/>
    </row>
    <row r="55" spans="1:10" s="12" customFormat="1" ht="27" customHeight="1">
      <c r="A55" s="83" t="s">
        <v>104</v>
      </c>
      <c r="B55" s="84" t="s">
        <v>62</v>
      </c>
      <c r="C55" s="53"/>
      <c r="D55" s="45"/>
      <c r="E55" s="44"/>
      <c r="F55" s="50"/>
      <c r="G55" s="5"/>
      <c r="I55" s="5"/>
      <c r="J55" s="6"/>
    </row>
    <row r="56" spans="1:10" s="12" customFormat="1" ht="27" customHeight="1">
      <c r="A56" s="83" t="s">
        <v>105</v>
      </c>
      <c r="B56" s="84" t="s">
        <v>62</v>
      </c>
      <c r="C56" s="53"/>
      <c r="D56" s="45"/>
      <c r="E56" s="44"/>
      <c r="F56" s="50"/>
      <c r="G56" s="5"/>
      <c r="I56" s="5"/>
      <c r="J56" s="6"/>
    </row>
    <row r="57" spans="1:10" s="12" customFormat="1" ht="27" customHeight="1">
      <c r="A57" s="83" t="s">
        <v>106</v>
      </c>
      <c r="B57" s="84" t="s">
        <v>62</v>
      </c>
      <c r="C57" s="53"/>
      <c r="D57" s="45"/>
      <c r="E57" s="44"/>
      <c r="F57" s="50"/>
      <c r="G57" s="5"/>
      <c r="I57" s="5"/>
      <c r="J57" s="6"/>
    </row>
    <row r="58" spans="1:10" s="12" customFormat="1" ht="27" customHeight="1">
      <c r="A58" s="83" t="s">
        <v>107</v>
      </c>
      <c r="B58" s="84" t="s">
        <v>62</v>
      </c>
      <c r="C58" s="53"/>
      <c r="D58" s="45"/>
      <c r="E58" s="44"/>
      <c r="F58" s="50"/>
      <c r="G58" s="5"/>
      <c r="I58" s="5"/>
      <c r="J58" s="6"/>
    </row>
    <row r="59" spans="1:10" s="12" customFormat="1" ht="27" customHeight="1">
      <c r="A59" s="83" t="s">
        <v>108</v>
      </c>
      <c r="B59" s="84" t="s">
        <v>62</v>
      </c>
      <c r="C59" s="53"/>
      <c r="D59" s="45"/>
      <c r="E59" s="44"/>
      <c r="F59" s="50"/>
      <c r="G59" s="5"/>
      <c r="I59" s="5"/>
      <c r="J59" s="6"/>
    </row>
    <row r="60" spans="1:10" s="12" customFormat="1" ht="27" customHeight="1">
      <c r="A60" s="83" t="s">
        <v>109</v>
      </c>
      <c r="B60" s="84" t="s">
        <v>62</v>
      </c>
      <c r="C60" s="53"/>
      <c r="D60" s="45"/>
      <c r="E60" s="44"/>
      <c r="F60" s="50"/>
      <c r="G60" s="5"/>
      <c r="I60" s="5"/>
      <c r="J60" s="6"/>
    </row>
    <row r="61" spans="1:10" s="5" customFormat="1" ht="18" customHeight="1">
      <c r="A61" s="49" t="s">
        <v>22</v>
      </c>
      <c r="B61" s="43" t="s">
        <v>23</v>
      </c>
      <c r="C61" s="53" t="s">
        <v>151</v>
      </c>
      <c r="D61" s="45">
        <f>E61*G61</f>
        <v>1975.18</v>
      </c>
      <c r="E61" s="44">
        <f>F61*12</f>
        <v>0.84</v>
      </c>
      <c r="F61" s="50">
        <v>0.07</v>
      </c>
      <c r="G61" s="5">
        <v>2351.4</v>
      </c>
      <c r="J61" s="6"/>
    </row>
    <row r="62" spans="1:10" s="5" customFormat="1" ht="18" customHeight="1">
      <c r="A62" s="49" t="s">
        <v>24</v>
      </c>
      <c r="B62" s="54" t="s">
        <v>25</v>
      </c>
      <c r="C62" s="55" t="s">
        <v>151</v>
      </c>
      <c r="D62" s="45">
        <v>1241.54</v>
      </c>
      <c r="E62" s="44">
        <f>D62/G62</f>
        <v>0.53</v>
      </c>
      <c r="F62" s="56">
        <f>E62/12</f>
        <v>0.04</v>
      </c>
      <c r="G62" s="5">
        <v>2351.4</v>
      </c>
      <c r="J62" s="6"/>
    </row>
    <row r="63" spans="1:10" s="52" customFormat="1" ht="30">
      <c r="A63" s="49" t="s">
        <v>21</v>
      </c>
      <c r="B63" s="43"/>
      <c r="C63" s="53" t="s">
        <v>131</v>
      </c>
      <c r="D63" s="45">
        <v>2849.1</v>
      </c>
      <c r="E63" s="44">
        <f>D63/G63</f>
        <v>1.21</v>
      </c>
      <c r="F63" s="50">
        <f>E63/12</f>
        <v>0.1</v>
      </c>
      <c r="G63" s="5">
        <v>2351.4</v>
      </c>
      <c r="I63" s="5"/>
      <c r="J63" s="6"/>
    </row>
    <row r="64" spans="1:10" s="52" customFormat="1" ht="23.25" customHeight="1">
      <c r="A64" s="49" t="s">
        <v>30</v>
      </c>
      <c r="B64" s="43"/>
      <c r="C64" s="44" t="s">
        <v>152</v>
      </c>
      <c r="D64" s="44">
        <f>D65+D66+D67+D68+D69+D70+D71+D74+D75+D76+D77+D78+D79</f>
        <v>28415.46</v>
      </c>
      <c r="E64" s="44">
        <f>D64/G64</f>
        <v>12.08</v>
      </c>
      <c r="F64" s="46">
        <f>E64/12</f>
        <v>1.01</v>
      </c>
      <c r="G64" s="5">
        <v>2351.4</v>
      </c>
      <c r="I64" s="5"/>
      <c r="J64" s="6"/>
    </row>
    <row r="65" spans="1:10" s="12" customFormat="1" ht="15">
      <c r="A65" s="14" t="s">
        <v>36</v>
      </c>
      <c r="B65" s="15" t="s">
        <v>15</v>
      </c>
      <c r="C65" s="16"/>
      <c r="D65" s="17">
        <v>358.41</v>
      </c>
      <c r="E65" s="16"/>
      <c r="F65" s="18"/>
      <c r="G65" s="5">
        <v>2351.4</v>
      </c>
      <c r="I65" s="5"/>
      <c r="J65" s="6"/>
    </row>
    <row r="66" spans="1:10" s="12" customFormat="1" ht="15">
      <c r="A66" s="14" t="s">
        <v>16</v>
      </c>
      <c r="B66" s="15" t="s">
        <v>19</v>
      </c>
      <c r="C66" s="16"/>
      <c r="D66" s="17">
        <v>1010.84</v>
      </c>
      <c r="E66" s="16"/>
      <c r="F66" s="18"/>
      <c r="G66" s="5">
        <v>2351.4</v>
      </c>
      <c r="I66" s="5"/>
      <c r="J66" s="6"/>
    </row>
    <row r="67" spans="1:10" s="12" customFormat="1" ht="15">
      <c r="A67" s="14" t="s">
        <v>61</v>
      </c>
      <c r="B67" s="15" t="s">
        <v>15</v>
      </c>
      <c r="C67" s="16"/>
      <c r="D67" s="17">
        <v>1801.23</v>
      </c>
      <c r="E67" s="16"/>
      <c r="F67" s="18"/>
      <c r="G67" s="5">
        <v>2351.4</v>
      </c>
      <c r="I67" s="5"/>
      <c r="J67" s="6"/>
    </row>
    <row r="68" spans="1:10" s="12" customFormat="1" ht="15">
      <c r="A68" s="14" t="s">
        <v>41</v>
      </c>
      <c r="B68" s="15" t="s">
        <v>15</v>
      </c>
      <c r="C68" s="16"/>
      <c r="D68" s="17">
        <v>1926.34</v>
      </c>
      <c r="E68" s="16"/>
      <c r="F68" s="18"/>
      <c r="G68" s="5">
        <v>2351.4</v>
      </c>
      <c r="I68" s="5"/>
      <c r="J68" s="6"/>
    </row>
    <row r="69" spans="1:10" s="12" customFormat="1" ht="15">
      <c r="A69" s="14" t="s">
        <v>40</v>
      </c>
      <c r="B69" s="15" t="s">
        <v>15</v>
      </c>
      <c r="C69" s="16"/>
      <c r="D69" s="17">
        <v>3852.7</v>
      </c>
      <c r="E69" s="16"/>
      <c r="F69" s="18"/>
      <c r="G69" s="5">
        <v>2351.4</v>
      </c>
      <c r="I69" s="5"/>
      <c r="J69" s="6"/>
    </row>
    <row r="70" spans="1:10" s="12" customFormat="1" ht="15">
      <c r="A70" s="14" t="s">
        <v>51</v>
      </c>
      <c r="B70" s="70" t="s">
        <v>15</v>
      </c>
      <c r="C70" s="16"/>
      <c r="D70" s="17">
        <v>6441.14</v>
      </c>
      <c r="E70" s="16"/>
      <c r="F70" s="18"/>
      <c r="G70" s="5">
        <v>2351.4</v>
      </c>
      <c r="I70" s="5"/>
      <c r="J70" s="6"/>
    </row>
    <row r="71" spans="1:10" s="12" customFormat="1" ht="15">
      <c r="A71" s="14" t="s">
        <v>17</v>
      </c>
      <c r="B71" s="15" t="s">
        <v>15</v>
      </c>
      <c r="C71" s="16"/>
      <c r="D71" s="17">
        <v>1010.85</v>
      </c>
      <c r="E71" s="16"/>
      <c r="F71" s="18"/>
      <c r="G71" s="5">
        <v>2351.4</v>
      </c>
      <c r="I71" s="5"/>
      <c r="J71" s="6"/>
    </row>
    <row r="72" spans="1:10" s="12" customFormat="1" ht="15" hidden="1">
      <c r="A72" s="14" t="s">
        <v>39</v>
      </c>
      <c r="B72" s="15" t="s">
        <v>15</v>
      </c>
      <c r="C72" s="16"/>
      <c r="D72" s="17">
        <f>E72*G72</f>
        <v>0</v>
      </c>
      <c r="E72" s="16"/>
      <c r="F72" s="18"/>
      <c r="G72" s="5">
        <v>2351.4</v>
      </c>
      <c r="I72" s="5"/>
      <c r="J72" s="6"/>
    </row>
    <row r="73" spans="1:10" s="12" customFormat="1" ht="15" hidden="1">
      <c r="A73" s="14" t="s">
        <v>40</v>
      </c>
      <c r="B73" s="15" t="s">
        <v>19</v>
      </c>
      <c r="C73" s="16"/>
      <c r="D73" s="17">
        <f>E73*G73</f>
        <v>0</v>
      </c>
      <c r="E73" s="16"/>
      <c r="F73" s="18"/>
      <c r="G73" s="5">
        <v>2351.4</v>
      </c>
      <c r="I73" s="5"/>
      <c r="J73" s="6"/>
    </row>
    <row r="74" spans="1:10" s="12" customFormat="1" ht="15">
      <c r="A74" s="14" t="s">
        <v>39</v>
      </c>
      <c r="B74" s="70" t="s">
        <v>15</v>
      </c>
      <c r="C74" s="16"/>
      <c r="D74" s="17">
        <v>963.14</v>
      </c>
      <c r="E74" s="16"/>
      <c r="F74" s="18"/>
      <c r="G74" s="5">
        <v>2351.4</v>
      </c>
      <c r="I74" s="5"/>
      <c r="J74" s="6"/>
    </row>
    <row r="75" spans="1:10" s="12" customFormat="1" ht="15">
      <c r="A75" s="14" t="s">
        <v>18</v>
      </c>
      <c r="B75" s="15" t="s">
        <v>15</v>
      </c>
      <c r="C75" s="16"/>
      <c r="D75" s="17">
        <v>2723.73</v>
      </c>
      <c r="E75" s="16"/>
      <c r="F75" s="18"/>
      <c r="G75" s="5">
        <v>2351.4</v>
      </c>
      <c r="I75" s="5"/>
      <c r="J75" s="6"/>
    </row>
    <row r="76" spans="1:10" s="12" customFormat="1" ht="15">
      <c r="A76" s="14" t="s">
        <v>52</v>
      </c>
      <c r="B76" s="15" t="s">
        <v>15</v>
      </c>
      <c r="C76" s="16"/>
      <c r="D76" s="17">
        <v>6663.12</v>
      </c>
      <c r="E76" s="16"/>
      <c r="F76" s="18"/>
      <c r="G76" s="5">
        <v>2351.4</v>
      </c>
      <c r="I76" s="5"/>
      <c r="J76" s="6"/>
    </row>
    <row r="77" spans="1:10" s="12" customFormat="1" ht="15">
      <c r="A77" s="14" t="s">
        <v>110</v>
      </c>
      <c r="B77" s="15" t="s">
        <v>15</v>
      </c>
      <c r="C77" s="9"/>
      <c r="D77" s="17">
        <f>E77*G77</f>
        <v>0</v>
      </c>
      <c r="E77" s="16"/>
      <c r="F77" s="18"/>
      <c r="G77" s="5">
        <v>2351.4</v>
      </c>
      <c r="I77" s="5"/>
      <c r="J77" s="6"/>
    </row>
    <row r="78" spans="1:10" s="12" customFormat="1" ht="25.5">
      <c r="A78" s="14" t="s">
        <v>111</v>
      </c>
      <c r="B78" s="70" t="s">
        <v>45</v>
      </c>
      <c r="C78" s="16"/>
      <c r="D78" s="17">
        <v>1663.96</v>
      </c>
      <c r="E78" s="16"/>
      <c r="F78" s="18"/>
      <c r="G78" s="5">
        <v>2351.4</v>
      </c>
      <c r="I78" s="5"/>
      <c r="J78" s="6"/>
    </row>
    <row r="79" spans="1:10" s="59" customFormat="1" ht="27" customHeight="1">
      <c r="A79" s="14" t="s">
        <v>112</v>
      </c>
      <c r="B79" s="84" t="s">
        <v>15</v>
      </c>
      <c r="C79" s="57"/>
      <c r="D79" s="85">
        <f>E79*G79</f>
        <v>0</v>
      </c>
      <c r="E79" s="88"/>
      <c r="F79" s="58"/>
      <c r="G79" s="5">
        <v>2351.4</v>
      </c>
      <c r="I79" s="5"/>
      <c r="J79" s="6"/>
    </row>
    <row r="80" spans="1:10" s="52" customFormat="1" ht="23.25" customHeight="1">
      <c r="A80" s="49" t="s">
        <v>33</v>
      </c>
      <c r="B80" s="43"/>
      <c r="C80" s="44" t="s">
        <v>153</v>
      </c>
      <c r="D80" s="44">
        <f>D84+D85+D92+D81+D82+D83+D86+D87</f>
        <v>36580.77</v>
      </c>
      <c r="E80" s="44">
        <f>D80/G80</f>
        <v>15.56</v>
      </c>
      <c r="F80" s="46">
        <f>E80/12</f>
        <v>1.3</v>
      </c>
      <c r="G80" s="5">
        <v>2351.4</v>
      </c>
      <c r="I80" s="5"/>
      <c r="J80" s="6"/>
    </row>
    <row r="81" spans="1:10" s="52" customFormat="1" ht="25.5">
      <c r="A81" s="14" t="s">
        <v>42</v>
      </c>
      <c r="B81" s="15" t="s">
        <v>43</v>
      </c>
      <c r="C81" s="44"/>
      <c r="D81" s="78">
        <v>1926.35</v>
      </c>
      <c r="E81" s="44"/>
      <c r="F81" s="46"/>
      <c r="G81" s="5"/>
      <c r="I81" s="5"/>
      <c r="J81" s="6"/>
    </row>
    <row r="82" spans="1:10" s="52" customFormat="1" ht="18.75" customHeight="1">
      <c r="A82" s="14" t="s">
        <v>116</v>
      </c>
      <c r="B82" s="70" t="s">
        <v>15</v>
      </c>
      <c r="C82" s="44"/>
      <c r="D82" s="78">
        <v>13424.22</v>
      </c>
      <c r="E82" s="44"/>
      <c r="F82" s="46"/>
      <c r="G82" s="5"/>
      <c r="I82" s="5"/>
      <c r="J82" s="6"/>
    </row>
    <row r="83" spans="1:10" s="52" customFormat="1" ht="20.25" customHeight="1">
      <c r="A83" s="14" t="s">
        <v>117</v>
      </c>
      <c r="B83" s="15" t="s">
        <v>7</v>
      </c>
      <c r="C83" s="44"/>
      <c r="D83" s="78">
        <v>6851.28</v>
      </c>
      <c r="E83" s="44"/>
      <c r="F83" s="46"/>
      <c r="G83" s="5"/>
      <c r="I83" s="5"/>
      <c r="J83" s="6"/>
    </row>
    <row r="84" spans="1:10" s="12" customFormat="1" ht="24" customHeight="1">
      <c r="A84" s="14" t="s">
        <v>113</v>
      </c>
      <c r="B84" s="70" t="s">
        <v>139</v>
      </c>
      <c r="C84" s="9"/>
      <c r="D84" s="90">
        <v>14378.92</v>
      </c>
      <c r="E84" s="16"/>
      <c r="F84" s="11"/>
      <c r="G84" s="5">
        <v>2351.4</v>
      </c>
      <c r="I84" s="5"/>
      <c r="J84" s="6"/>
    </row>
    <row r="85" spans="1:10" s="12" customFormat="1" ht="33.75" customHeight="1">
      <c r="A85" s="14" t="s">
        <v>111</v>
      </c>
      <c r="B85" s="70" t="s">
        <v>44</v>
      </c>
      <c r="C85" s="9"/>
      <c r="D85" s="90">
        <v>0</v>
      </c>
      <c r="E85" s="16"/>
      <c r="F85" s="18"/>
      <c r="G85" s="5">
        <v>2351.4</v>
      </c>
      <c r="I85" s="5"/>
      <c r="J85" s="6"/>
    </row>
    <row r="86" spans="1:10" s="12" customFormat="1" ht="15">
      <c r="A86" s="83" t="s">
        <v>114</v>
      </c>
      <c r="B86" s="70" t="s">
        <v>45</v>
      </c>
      <c r="C86" s="9"/>
      <c r="D86" s="17">
        <v>0</v>
      </c>
      <c r="E86" s="16"/>
      <c r="F86" s="18"/>
      <c r="G86" s="5"/>
      <c r="I86" s="5"/>
      <c r="J86" s="6"/>
    </row>
    <row r="87" spans="1:10" s="59" customFormat="1" ht="18.75" customHeight="1">
      <c r="A87" s="14" t="s">
        <v>115</v>
      </c>
      <c r="B87" s="70" t="s">
        <v>15</v>
      </c>
      <c r="C87" s="57"/>
      <c r="D87" s="85">
        <f>E87*G87</f>
        <v>0</v>
      </c>
      <c r="E87" s="57"/>
      <c r="F87" s="58"/>
      <c r="G87" s="5">
        <v>2351.4</v>
      </c>
      <c r="I87" s="5"/>
      <c r="J87" s="6"/>
    </row>
    <row r="88" spans="1:10" s="12" customFormat="1" ht="15">
      <c r="A88" s="49" t="s">
        <v>34</v>
      </c>
      <c r="B88" s="15"/>
      <c r="C88" s="53" t="s">
        <v>154</v>
      </c>
      <c r="D88" s="44">
        <f>D89+D90+D91</f>
        <v>0</v>
      </c>
      <c r="E88" s="44">
        <f>E89+E90+E91</f>
        <v>0</v>
      </c>
      <c r="F88" s="46">
        <f>F89+F90+F91</f>
        <v>0</v>
      </c>
      <c r="G88" s="5">
        <v>2351.4</v>
      </c>
      <c r="I88" s="5"/>
      <c r="J88" s="6"/>
    </row>
    <row r="89" spans="1:10" s="12" customFormat="1" ht="21.75" customHeight="1">
      <c r="A89" s="14" t="s">
        <v>118</v>
      </c>
      <c r="B89" s="15" t="s">
        <v>15</v>
      </c>
      <c r="C89" s="53"/>
      <c r="D89" s="17">
        <v>0</v>
      </c>
      <c r="E89" s="16"/>
      <c r="F89" s="18"/>
      <c r="G89" s="5">
        <v>2351.4</v>
      </c>
      <c r="I89" s="5"/>
      <c r="J89" s="6"/>
    </row>
    <row r="90" spans="1:10" s="12" customFormat="1" ht="20.25" customHeight="1">
      <c r="A90" s="83" t="s">
        <v>119</v>
      </c>
      <c r="B90" s="70" t="s">
        <v>45</v>
      </c>
      <c r="C90" s="53"/>
      <c r="D90" s="17">
        <f>E90*G90</f>
        <v>0</v>
      </c>
      <c r="E90" s="16"/>
      <c r="F90" s="18"/>
      <c r="G90" s="5">
        <v>2351.4</v>
      </c>
      <c r="I90" s="5"/>
      <c r="J90" s="6"/>
    </row>
    <row r="91" spans="1:10" s="12" customFormat="1" ht="20.25" customHeight="1">
      <c r="A91" s="14" t="s">
        <v>120</v>
      </c>
      <c r="B91" s="70" t="s">
        <v>44</v>
      </c>
      <c r="C91" s="53"/>
      <c r="D91" s="17">
        <v>0</v>
      </c>
      <c r="E91" s="16"/>
      <c r="F91" s="11"/>
      <c r="G91" s="5">
        <v>2351.4</v>
      </c>
      <c r="I91" s="5"/>
      <c r="J91" s="6"/>
    </row>
    <row r="92" spans="1:10" s="12" customFormat="1" ht="25.5" customHeight="1">
      <c r="A92" s="14" t="s">
        <v>121</v>
      </c>
      <c r="B92" s="70" t="s">
        <v>45</v>
      </c>
      <c r="C92" s="44"/>
      <c r="D92" s="10">
        <v>0</v>
      </c>
      <c r="E92" s="9"/>
      <c r="F92" s="11"/>
      <c r="G92" s="5">
        <v>2351.4</v>
      </c>
      <c r="I92" s="5"/>
      <c r="J92" s="6"/>
    </row>
    <row r="93" spans="1:10" s="12" customFormat="1" ht="15">
      <c r="A93" s="49" t="s">
        <v>122</v>
      </c>
      <c r="B93" s="15"/>
      <c r="C93" s="53" t="s">
        <v>155</v>
      </c>
      <c r="D93" s="44">
        <f>D94+D95+D96+D97+D98+D99</f>
        <v>9307.61</v>
      </c>
      <c r="E93" s="44">
        <f>D93/G93</f>
        <v>3.96</v>
      </c>
      <c r="F93" s="46">
        <f>E93/12</f>
        <v>0.33</v>
      </c>
      <c r="G93" s="5">
        <v>2351.4</v>
      </c>
      <c r="I93" s="5"/>
      <c r="J93" s="6"/>
    </row>
    <row r="94" spans="1:10" s="12" customFormat="1" ht="21" customHeight="1">
      <c r="A94" s="14" t="s">
        <v>31</v>
      </c>
      <c r="B94" s="15" t="s">
        <v>7</v>
      </c>
      <c r="C94" s="53"/>
      <c r="D94" s="17">
        <v>0</v>
      </c>
      <c r="E94" s="16"/>
      <c r="F94" s="18"/>
      <c r="G94" s="5">
        <v>2351.4</v>
      </c>
      <c r="I94" s="5"/>
      <c r="J94" s="6"/>
    </row>
    <row r="95" spans="1:10" s="12" customFormat="1" ht="40.5" customHeight="1">
      <c r="A95" s="14" t="s">
        <v>123</v>
      </c>
      <c r="B95" s="15" t="s">
        <v>15</v>
      </c>
      <c r="C95" s="53"/>
      <c r="D95" s="17">
        <v>4922.14</v>
      </c>
      <c r="E95" s="16"/>
      <c r="F95" s="18"/>
      <c r="G95" s="5">
        <v>2351.4</v>
      </c>
      <c r="I95" s="5"/>
      <c r="J95" s="6"/>
    </row>
    <row r="96" spans="1:10" s="12" customFormat="1" ht="43.5" customHeight="1">
      <c r="A96" s="14" t="s">
        <v>124</v>
      </c>
      <c r="B96" s="15" t="s">
        <v>15</v>
      </c>
      <c r="C96" s="53"/>
      <c r="D96" s="17">
        <v>1006.81</v>
      </c>
      <c r="E96" s="16"/>
      <c r="F96" s="18"/>
      <c r="G96" s="5">
        <v>2351.4</v>
      </c>
      <c r="I96" s="5"/>
      <c r="J96" s="6"/>
    </row>
    <row r="97" spans="1:10" s="12" customFormat="1" ht="25.5">
      <c r="A97" s="14" t="s">
        <v>46</v>
      </c>
      <c r="B97" s="15" t="s">
        <v>10</v>
      </c>
      <c r="C97" s="53"/>
      <c r="D97" s="17">
        <v>3378.66</v>
      </c>
      <c r="E97" s="16"/>
      <c r="F97" s="18"/>
      <c r="G97" s="5">
        <v>2351.4</v>
      </c>
      <c r="I97" s="5"/>
      <c r="J97" s="6"/>
    </row>
    <row r="98" spans="1:10" s="12" customFormat="1" ht="19.5" customHeight="1">
      <c r="A98" s="14" t="s">
        <v>37</v>
      </c>
      <c r="B98" s="70" t="s">
        <v>66</v>
      </c>
      <c r="C98" s="53"/>
      <c r="D98" s="85">
        <v>0</v>
      </c>
      <c r="E98" s="16"/>
      <c r="F98" s="11"/>
      <c r="G98" s="5">
        <v>2351.4</v>
      </c>
      <c r="I98" s="5"/>
      <c r="J98" s="6"/>
    </row>
    <row r="99" spans="1:10" s="12" customFormat="1" ht="52.5" customHeight="1">
      <c r="A99" s="14" t="s">
        <v>125</v>
      </c>
      <c r="B99" s="70" t="s">
        <v>62</v>
      </c>
      <c r="C99" s="53"/>
      <c r="D99" s="85">
        <v>0</v>
      </c>
      <c r="E99" s="16"/>
      <c r="F99" s="11"/>
      <c r="G99" s="5">
        <v>2351.4</v>
      </c>
      <c r="I99" s="5"/>
      <c r="J99" s="6"/>
    </row>
    <row r="100" spans="1:10" s="12" customFormat="1" ht="15">
      <c r="A100" s="49" t="s">
        <v>35</v>
      </c>
      <c r="B100" s="15"/>
      <c r="C100" s="53" t="s">
        <v>156</v>
      </c>
      <c r="D100" s="44">
        <f>D101</f>
        <v>1208.01</v>
      </c>
      <c r="E100" s="44">
        <f>D100/G100</f>
        <v>0.51</v>
      </c>
      <c r="F100" s="46">
        <f>E100/12</f>
        <v>0.04</v>
      </c>
      <c r="G100" s="5">
        <v>2351.4</v>
      </c>
      <c r="I100" s="5"/>
      <c r="J100" s="6"/>
    </row>
    <row r="101" spans="1:10" s="12" customFormat="1" ht="15">
      <c r="A101" s="14" t="s">
        <v>32</v>
      </c>
      <c r="B101" s="15" t="s">
        <v>15</v>
      </c>
      <c r="C101" s="53"/>
      <c r="D101" s="17">
        <v>1208.01</v>
      </c>
      <c r="E101" s="16"/>
      <c r="F101" s="18"/>
      <c r="G101" s="5">
        <v>2351.4</v>
      </c>
      <c r="I101" s="5"/>
      <c r="J101" s="6"/>
    </row>
    <row r="102" spans="1:10" s="5" customFormat="1" ht="15">
      <c r="A102" s="49" t="s">
        <v>38</v>
      </c>
      <c r="B102" s="43"/>
      <c r="C102" s="44" t="s">
        <v>157</v>
      </c>
      <c r="D102" s="44">
        <f>D103+D104</f>
        <v>13055.28</v>
      </c>
      <c r="E102" s="44">
        <f>D102/G102</f>
        <v>5.55</v>
      </c>
      <c r="F102" s="46">
        <f>E102/12</f>
        <v>0.46</v>
      </c>
      <c r="G102" s="5">
        <v>2351.4</v>
      </c>
      <c r="J102" s="6"/>
    </row>
    <row r="103" spans="1:10" s="12" customFormat="1" ht="44.25" customHeight="1">
      <c r="A103" s="83" t="s">
        <v>126</v>
      </c>
      <c r="B103" s="70" t="s">
        <v>19</v>
      </c>
      <c r="C103" s="53"/>
      <c r="D103" s="17">
        <v>7573.37</v>
      </c>
      <c r="E103" s="16"/>
      <c r="F103" s="18"/>
      <c r="G103" s="5">
        <v>2351.4</v>
      </c>
      <c r="I103" s="5"/>
      <c r="J103" s="13"/>
    </row>
    <row r="104" spans="1:10" s="12" customFormat="1" ht="25.5">
      <c r="A104" s="83" t="s">
        <v>164</v>
      </c>
      <c r="B104" s="70" t="s">
        <v>62</v>
      </c>
      <c r="C104" s="53"/>
      <c r="D104" s="17">
        <v>5481.91</v>
      </c>
      <c r="E104" s="16"/>
      <c r="F104" s="18"/>
      <c r="G104" s="5">
        <v>2351.4</v>
      </c>
      <c r="I104" s="5"/>
      <c r="J104" s="13"/>
    </row>
    <row r="105" spans="1:10" s="12" customFormat="1" ht="15">
      <c r="A105" s="49" t="s">
        <v>127</v>
      </c>
      <c r="B105" s="70"/>
      <c r="C105" s="44" t="s">
        <v>158</v>
      </c>
      <c r="D105" s="45">
        <f>D106+D107</f>
        <v>25550.81</v>
      </c>
      <c r="E105" s="44">
        <f>D105/G105</f>
        <v>10.87</v>
      </c>
      <c r="F105" s="46">
        <f>E105/12</f>
        <v>0.91</v>
      </c>
      <c r="G105" s="5">
        <v>2351.4</v>
      </c>
      <c r="I105" s="5"/>
      <c r="J105" s="13"/>
    </row>
    <row r="106" spans="1:10" s="12" customFormat="1" ht="15">
      <c r="A106" s="83" t="s">
        <v>140</v>
      </c>
      <c r="B106" s="70" t="s">
        <v>141</v>
      </c>
      <c r="C106" s="44"/>
      <c r="D106" s="10">
        <v>19086.96</v>
      </c>
      <c r="E106" s="9"/>
      <c r="F106" s="11"/>
      <c r="G106" s="5"/>
      <c r="I106" s="5"/>
      <c r="J106" s="13"/>
    </row>
    <row r="107" spans="1:10" s="12" customFormat="1" ht="15">
      <c r="A107" s="83" t="s">
        <v>142</v>
      </c>
      <c r="B107" s="70" t="s">
        <v>141</v>
      </c>
      <c r="C107" s="44"/>
      <c r="D107" s="10">
        <v>6463.85</v>
      </c>
      <c r="E107" s="9"/>
      <c r="F107" s="11"/>
      <c r="G107" s="5"/>
      <c r="I107" s="5"/>
      <c r="J107" s="13"/>
    </row>
    <row r="108" spans="1:10" s="12" customFormat="1" ht="15">
      <c r="A108" s="49" t="s">
        <v>67</v>
      </c>
      <c r="B108" s="43" t="s">
        <v>68</v>
      </c>
      <c r="C108" s="44"/>
      <c r="D108" s="45">
        <v>0</v>
      </c>
      <c r="E108" s="44">
        <f>D108/G108</f>
        <v>0</v>
      </c>
      <c r="F108" s="46">
        <f>E108/12</f>
        <v>0</v>
      </c>
      <c r="G108" s="5">
        <v>2351.4</v>
      </c>
      <c r="I108" s="5"/>
      <c r="J108" s="13"/>
    </row>
    <row r="109" spans="1:10" s="12" customFormat="1" ht="15">
      <c r="A109" s="49" t="s">
        <v>145</v>
      </c>
      <c r="B109" s="43" t="s">
        <v>62</v>
      </c>
      <c r="C109" s="44"/>
      <c r="D109" s="45">
        <v>3100</v>
      </c>
      <c r="E109" s="44">
        <f>D109/G109</f>
        <v>1.32</v>
      </c>
      <c r="F109" s="46">
        <f>E109/12</f>
        <v>0.11</v>
      </c>
      <c r="G109" s="5">
        <v>2351.4</v>
      </c>
      <c r="I109" s="5"/>
      <c r="J109" s="13"/>
    </row>
    <row r="110" spans="1:10" s="5" customFormat="1" ht="118.5">
      <c r="A110" s="89" t="s">
        <v>128</v>
      </c>
      <c r="B110" s="43" t="s">
        <v>10</v>
      </c>
      <c r="C110" s="44"/>
      <c r="D110" s="44">
        <v>50000</v>
      </c>
      <c r="E110" s="44">
        <f>D110/G110</f>
        <v>21.26</v>
      </c>
      <c r="F110" s="46">
        <f>E110/12</f>
        <v>1.77</v>
      </c>
      <c r="G110" s="5">
        <v>2351.4</v>
      </c>
      <c r="J110" s="6"/>
    </row>
    <row r="111" spans="1:10" s="5" customFormat="1" ht="27" customHeight="1" thickBot="1">
      <c r="A111" s="75" t="s">
        <v>59</v>
      </c>
      <c r="B111" s="76" t="s">
        <v>9</v>
      </c>
      <c r="C111" s="77"/>
      <c r="D111" s="77">
        <f>E111*G111</f>
        <v>53611.92</v>
      </c>
      <c r="E111" s="77">
        <f>12*F111</f>
        <v>22.8</v>
      </c>
      <c r="F111" s="81">
        <v>1.9</v>
      </c>
      <c r="G111" s="5">
        <v>2351.4</v>
      </c>
      <c r="J111" s="6"/>
    </row>
    <row r="112" spans="1:10" s="5" customFormat="1" ht="19.5" thickBot="1">
      <c r="A112" s="1" t="s">
        <v>28</v>
      </c>
      <c r="B112" s="2"/>
      <c r="C112" s="3"/>
      <c r="D112" s="24">
        <f>D111+D110+D109+D108+D105+D102+D100+D93+D88+D80+D64+D63+D62+D61+D51+D50+D49+D48+D47+D46+D40+D39+D38+D27+D14</f>
        <v>739398.26</v>
      </c>
      <c r="E112" s="24">
        <f>E111+E110+E109+E108+E105+E102+E100+E93+E88+E80+E64+E63+E62+E61+E51+E50+E49+E48+E47+E46+E40+E39+E38+E27+E14</f>
        <v>314.46</v>
      </c>
      <c r="F112" s="24">
        <f>F111+F110+F109+F108+F105+F102+F100+F93+F88+F80+F64+F63+F62+F61+F51+F50+F49+F48+F47+F46+F40+F39+F38+F27+F14</f>
        <v>26.2</v>
      </c>
      <c r="G112" s="5">
        <v>2351.4</v>
      </c>
      <c r="J112" s="6"/>
    </row>
    <row r="113" spans="1:10" s="62" customFormat="1" ht="19.5">
      <c r="A113" s="60"/>
      <c r="B113" s="61"/>
      <c r="C113" s="61"/>
      <c r="D113" s="61"/>
      <c r="E113" s="61"/>
      <c r="F113" s="61"/>
      <c r="G113" s="5">
        <v>2351.4</v>
      </c>
      <c r="J113" s="63"/>
    </row>
    <row r="114" spans="1:10" s="62" customFormat="1" ht="20.25" thickBot="1">
      <c r="A114" s="60"/>
      <c r="B114" s="61"/>
      <c r="C114" s="61"/>
      <c r="D114" s="61"/>
      <c r="E114" s="61"/>
      <c r="F114" s="61"/>
      <c r="G114" s="5">
        <v>2351.4</v>
      </c>
      <c r="J114" s="63"/>
    </row>
    <row r="115" spans="1:10" s="5" customFormat="1" ht="30.75" thickBot="1">
      <c r="A115" s="1" t="s">
        <v>49</v>
      </c>
      <c r="B115" s="2"/>
      <c r="C115" s="3"/>
      <c r="D115" s="4">
        <f>D116+D117+D118+D119+D120+D121+D122+D123+D124+D125</f>
        <v>856184.66</v>
      </c>
      <c r="E115" s="4">
        <f>E116+E117+E118+E119+E120+E121+E122+E123+E124+E125</f>
        <v>364.12</v>
      </c>
      <c r="F115" s="4">
        <f>F116+F117+F118+F119+F120+F121+F122+F123+F124+F125</f>
        <v>30.35</v>
      </c>
      <c r="G115" s="5">
        <v>2351.4</v>
      </c>
      <c r="J115" s="6"/>
    </row>
    <row r="116" spans="1:10" s="12" customFormat="1" ht="19.5" customHeight="1">
      <c r="A116" s="7" t="s">
        <v>132</v>
      </c>
      <c r="B116" s="8"/>
      <c r="C116" s="9"/>
      <c r="D116" s="10">
        <v>3015.13</v>
      </c>
      <c r="E116" s="9">
        <f aca="true" t="shared" si="0" ref="E116:E125">D116/G116</f>
        <v>1.28</v>
      </c>
      <c r="F116" s="11">
        <f aca="true" t="shared" si="1" ref="F116:F125">E116/12</f>
        <v>0.11</v>
      </c>
      <c r="G116" s="5">
        <v>2351.4</v>
      </c>
      <c r="H116" s="5"/>
      <c r="J116" s="13"/>
    </row>
    <row r="117" spans="1:10" s="12" customFormat="1" ht="20.25" customHeight="1">
      <c r="A117" s="14" t="s">
        <v>133</v>
      </c>
      <c r="B117" s="15"/>
      <c r="C117" s="16"/>
      <c r="D117" s="17">
        <v>12239.62</v>
      </c>
      <c r="E117" s="9">
        <f t="shared" si="0"/>
        <v>5.21</v>
      </c>
      <c r="F117" s="11">
        <f t="shared" si="1"/>
        <v>0.43</v>
      </c>
      <c r="G117" s="5">
        <v>2351.4</v>
      </c>
      <c r="H117" s="5"/>
      <c r="J117" s="13"/>
    </row>
    <row r="118" spans="1:10" s="12" customFormat="1" ht="20.25" customHeight="1">
      <c r="A118" s="14" t="s">
        <v>134</v>
      </c>
      <c r="B118" s="15"/>
      <c r="C118" s="16"/>
      <c r="D118" s="17">
        <v>8919.48</v>
      </c>
      <c r="E118" s="16">
        <f t="shared" si="0"/>
        <v>3.79</v>
      </c>
      <c r="F118" s="18">
        <f t="shared" si="1"/>
        <v>0.32</v>
      </c>
      <c r="G118" s="5">
        <v>2351.4</v>
      </c>
      <c r="H118" s="5"/>
      <c r="J118" s="13"/>
    </row>
    <row r="119" spans="1:10" s="12" customFormat="1" ht="25.5" customHeight="1">
      <c r="A119" s="7" t="s">
        <v>135</v>
      </c>
      <c r="B119" s="8"/>
      <c r="C119" s="9"/>
      <c r="D119" s="10">
        <v>8444.95</v>
      </c>
      <c r="E119" s="16">
        <f t="shared" si="0"/>
        <v>3.59</v>
      </c>
      <c r="F119" s="18">
        <f t="shared" si="1"/>
        <v>0.3</v>
      </c>
      <c r="G119" s="5">
        <v>2351.4</v>
      </c>
      <c r="H119" s="5"/>
      <c r="J119" s="13"/>
    </row>
    <row r="120" spans="1:10" s="12" customFormat="1" ht="16.5" customHeight="1">
      <c r="A120" s="82" t="s">
        <v>136</v>
      </c>
      <c r="B120" s="8"/>
      <c r="C120" s="9"/>
      <c r="D120" s="9">
        <v>8908.47</v>
      </c>
      <c r="E120" s="9">
        <f t="shared" si="0"/>
        <v>3.79</v>
      </c>
      <c r="F120" s="9">
        <f t="shared" si="1"/>
        <v>0.32</v>
      </c>
      <c r="G120" s="5">
        <v>2351.4</v>
      </c>
      <c r="H120" s="5"/>
      <c r="J120" s="13"/>
    </row>
    <row r="121" spans="1:10" s="12" customFormat="1" ht="28.5" customHeight="1">
      <c r="A121" s="19" t="s">
        <v>137</v>
      </c>
      <c r="B121" s="15"/>
      <c r="C121" s="16"/>
      <c r="D121" s="16">
        <v>9775.17</v>
      </c>
      <c r="E121" s="16">
        <f t="shared" si="0"/>
        <v>4.16</v>
      </c>
      <c r="F121" s="16">
        <f t="shared" si="1"/>
        <v>0.35</v>
      </c>
      <c r="G121" s="5">
        <v>2351.4</v>
      </c>
      <c r="H121" s="5"/>
      <c r="J121" s="13"/>
    </row>
    <row r="122" spans="1:10" s="12" customFormat="1" ht="16.5" customHeight="1">
      <c r="A122" s="19" t="s">
        <v>138</v>
      </c>
      <c r="B122" s="15"/>
      <c r="C122" s="16"/>
      <c r="D122" s="16">
        <v>31511.99</v>
      </c>
      <c r="E122" s="16">
        <f t="shared" si="0"/>
        <v>13.4</v>
      </c>
      <c r="F122" s="16">
        <f t="shared" si="1"/>
        <v>1.12</v>
      </c>
      <c r="G122" s="5">
        <v>2351.4</v>
      </c>
      <c r="H122" s="5"/>
      <c r="J122" s="13"/>
    </row>
    <row r="123" spans="1:10" s="12" customFormat="1" ht="16.5" customHeight="1">
      <c r="A123" s="19" t="s">
        <v>143</v>
      </c>
      <c r="B123" s="15"/>
      <c r="C123" s="16"/>
      <c r="D123" s="16">
        <v>22408.85</v>
      </c>
      <c r="E123" s="16">
        <f t="shared" si="0"/>
        <v>9.53</v>
      </c>
      <c r="F123" s="16">
        <f t="shared" si="1"/>
        <v>0.79</v>
      </c>
      <c r="G123" s="5">
        <v>2351.4</v>
      </c>
      <c r="H123" s="5"/>
      <c r="J123" s="13"/>
    </row>
    <row r="124" spans="1:10" s="12" customFormat="1" ht="16.5" customHeight="1">
      <c r="A124" s="19" t="s">
        <v>144</v>
      </c>
      <c r="B124" s="15"/>
      <c r="C124" s="16"/>
      <c r="D124" s="16">
        <v>665076</v>
      </c>
      <c r="E124" s="16">
        <f t="shared" si="0"/>
        <v>282.84</v>
      </c>
      <c r="F124" s="16">
        <f t="shared" si="1"/>
        <v>23.57</v>
      </c>
      <c r="G124" s="5">
        <v>2351.4</v>
      </c>
      <c r="H124" s="5"/>
      <c r="J124" s="13"/>
    </row>
    <row r="125" spans="1:10" s="12" customFormat="1" ht="16.5" customHeight="1">
      <c r="A125" s="19" t="s">
        <v>63</v>
      </c>
      <c r="B125" s="15"/>
      <c r="C125" s="16"/>
      <c r="D125" s="16">
        <v>85885</v>
      </c>
      <c r="E125" s="16">
        <f t="shared" si="0"/>
        <v>36.53</v>
      </c>
      <c r="F125" s="16">
        <f t="shared" si="1"/>
        <v>3.04</v>
      </c>
      <c r="G125" s="5">
        <v>2351.4</v>
      </c>
      <c r="H125" s="5"/>
      <c r="J125" s="13"/>
    </row>
    <row r="126" spans="1:10" s="12" customFormat="1" ht="16.5" customHeight="1">
      <c r="A126" s="20"/>
      <c r="B126" s="21"/>
      <c r="C126" s="22"/>
      <c r="D126" s="22"/>
      <c r="E126" s="22"/>
      <c r="F126" s="22"/>
      <c r="G126" s="5"/>
      <c r="H126" s="5"/>
      <c r="J126" s="13"/>
    </row>
    <row r="127" spans="1:10" s="12" customFormat="1" ht="16.5" customHeight="1">
      <c r="A127" s="20"/>
      <c r="B127" s="21"/>
      <c r="C127" s="22"/>
      <c r="D127" s="22"/>
      <c r="E127" s="22"/>
      <c r="F127" s="22"/>
      <c r="G127" s="5"/>
      <c r="H127" s="5"/>
      <c r="J127" s="13"/>
    </row>
    <row r="128" spans="1:10" s="12" customFormat="1" ht="16.5" customHeight="1" thickBot="1">
      <c r="A128" s="20"/>
      <c r="B128" s="21"/>
      <c r="C128" s="22"/>
      <c r="D128" s="22"/>
      <c r="E128" s="22"/>
      <c r="F128" s="22"/>
      <c r="G128" s="5"/>
      <c r="H128" s="5"/>
      <c r="J128" s="13"/>
    </row>
    <row r="129" spans="1:10" s="25" customFormat="1" ht="19.5" thickBot="1">
      <c r="A129" s="1" t="s">
        <v>50</v>
      </c>
      <c r="B129" s="23"/>
      <c r="C129" s="24"/>
      <c r="D129" s="24">
        <f>D112+D115</f>
        <v>1595582.92</v>
      </c>
      <c r="E129" s="24">
        <f>E112+E115</f>
        <v>678.58</v>
      </c>
      <c r="F129" s="24">
        <f>F112+F115</f>
        <v>56.55</v>
      </c>
      <c r="J129" s="26"/>
    </row>
    <row r="130" spans="1:10" s="25" customFormat="1" ht="18.75">
      <c r="A130" s="67"/>
      <c r="B130" s="68"/>
      <c r="C130" s="69"/>
      <c r="D130" s="69"/>
      <c r="E130" s="69"/>
      <c r="F130" s="69"/>
      <c r="J130" s="26"/>
    </row>
    <row r="131" spans="1:10" s="25" customFormat="1" ht="18.75">
      <c r="A131" s="67"/>
      <c r="B131" s="68"/>
      <c r="C131" s="69"/>
      <c r="D131" s="69"/>
      <c r="E131" s="69"/>
      <c r="F131" s="69"/>
      <c r="J131" s="26"/>
    </row>
    <row r="132" s="64" customFormat="1" ht="12.75">
      <c r="J132" s="65"/>
    </row>
    <row r="133" s="64" customFormat="1" ht="12.75">
      <c r="J133" s="65"/>
    </row>
    <row r="134" s="64" customFormat="1" ht="12.75">
      <c r="J134" s="65"/>
    </row>
    <row r="135" spans="1:4" s="64" customFormat="1" ht="14.25">
      <c r="A135" s="101" t="s">
        <v>26</v>
      </c>
      <c r="B135" s="101"/>
      <c r="C135" s="101"/>
      <c r="D135" s="101"/>
    </row>
    <row r="136" s="64" customFormat="1" ht="12.75"/>
    <row r="137" s="64" customFormat="1" ht="12.75">
      <c r="A137" s="66" t="s">
        <v>27</v>
      </c>
    </row>
    <row r="138" s="64" customFormat="1" ht="12.75">
      <c r="J138" s="65"/>
    </row>
    <row r="139" s="64" customFormat="1" ht="12.75">
      <c r="J139" s="65"/>
    </row>
    <row r="140" s="64" customFormat="1" ht="12.75">
      <c r="J140" s="65"/>
    </row>
    <row r="141" s="64" customFormat="1" ht="12.75">
      <c r="J141" s="65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35:D13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zoomScale="75" zoomScaleNormal="75" zoomScalePageLayoutView="0" workbookViewId="0" topLeftCell="A1">
      <selection activeCell="A104" sqref="A104"/>
    </sheetView>
  </sheetViews>
  <sheetFormatPr defaultColWidth="9.00390625" defaultRowHeight="12.75"/>
  <cols>
    <col min="1" max="1" width="81.75390625" style="27" customWidth="1"/>
    <col min="2" max="2" width="19.125" style="27" customWidth="1"/>
    <col min="3" max="3" width="13.875" style="27" customWidth="1"/>
    <col min="4" max="4" width="14.875" style="27" customWidth="1"/>
    <col min="5" max="5" width="13.875" style="27" customWidth="1"/>
    <col min="6" max="6" width="20.875" style="27" customWidth="1"/>
    <col min="7" max="7" width="15.375" style="27" customWidth="1"/>
    <col min="8" max="8" width="20.00390625" style="27" customWidth="1"/>
    <col min="9" max="9" width="15.375" style="27" customWidth="1"/>
    <col min="10" max="10" width="15.375" style="28" customWidth="1"/>
    <col min="11" max="12" width="15.375" style="27" customWidth="1"/>
    <col min="13" max="16384" width="9.125" style="27" customWidth="1"/>
  </cols>
  <sheetData>
    <row r="1" spans="1:6" ht="16.5" customHeight="1">
      <c r="A1" s="102" t="s">
        <v>160</v>
      </c>
      <c r="B1" s="103"/>
      <c r="C1" s="103"/>
      <c r="D1" s="103"/>
      <c r="E1" s="103"/>
      <c r="F1" s="103"/>
    </row>
    <row r="2" spans="1:6" ht="21.75" customHeight="1">
      <c r="A2" s="71" t="s">
        <v>69</v>
      </c>
      <c r="B2" s="104"/>
      <c r="C2" s="104"/>
      <c r="D2" s="104"/>
      <c r="E2" s="103"/>
      <c r="F2" s="103"/>
    </row>
    <row r="3" spans="2:6" ht="14.25" customHeight="1">
      <c r="B3" s="104" t="s">
        <v>0</v>
      </c>
      <c r="C3" s="104"/>
      <c r="D3" s="104"/>
      <c r="E3" s="103"/>
      <c r="F3" s="103"/>
    </row>
    <row r="4" spans="2:6" ht="14.25" customHeight="1">
      <c r="B4" s="104" t="s">
        <v>161</v>
      </c>
      <c r="C4" s="104"/>
      <c r="D4" s="104"/>
      <c r="E4" s="103"/>
      <c r="F4" s="103"/>
    </row>
    <row r="5" spans="1:7" ht="35.25" customHeight="1">
      <c r="A5" s="105"/>
      <c r="B5" s="105"/>
      <c r="C5" s="105"/>
      <c r="D5" s="105"/>
      <c r="E5" s="105"/>
      <c r="F5" s="105"/>
      <c r="G5" s="29"/>
    </row>
    <row r="6" spans="1:7" ht="23.25" customHeight="1">
      <c r="A6" s="106" t="s">
        <v>70</v>
      </c>
      <c r="B6" s="106"/>
      <c r="C6" s="106"/>
      <c r="D6" s="106"/>
      <c r="E6" s="106"/>
      <c r="F6" s="106"/>
      <c r="G6" s="29"/>
    </row>
    <row r="7" spans="1:10" s="30" customFormat="1" ht="22.5" customHeight="1">
      <c r="A7" s="91" t="s">
        <v>1</v>
      </c>
      <c r="B7" s="91"/>
      <c r="C7" s="91"/>
      <c r="D7" s="91"/>
      <c r="E7" s="92"/>
      <c r="F7" s="92"/>
      <c r="J7" s="31"/>
    </row>
    <row r="8" spans="1:6" s="32" customFormat="1" ht="18.75" customHeight="1">
      <c r="A8" s="91" t="s">
        <v>159</v>
      </c>
      <c r="B8" s="91"/>
      <c r="C8" s="91"/>
      <c r="D8" s="91"/>
      <c r="E8" s="92"/>
      <c r="F8" s="92"/>
    </row>
    <row r="9" spans="1:6" s="33" customFormat="1" ht="17.25" customHeight="1">
      <c r="A9" s="93" t="s">
        <v>47</v>
      </c>
      <c r="B9" s="93"/>
      <c r="C9" s="93"/>
      <c r="D9" s="93"/>
      <c r="E9" s="94"/>
      <c r="F9" s="94"/>
    </row>
    <row r="10" spans="1:6" s="32" customFormat="1" ht="30" customHeight="1" thickBot="1">
      <c r="A10" s="95" t="s">
        <v>48</v>
      </c>
      <c r="B10" s="95"/>
      <c r="C10" s="95"/>
      <c r="D10" s="95"/>
      <c r="E10" s="96"/>
      <c r="F10" s="96"/>
    </row>
    <row r="11" spans="1:10" s="5" customFormat="1" ht="139.5" customHeight="1" thickBot="1">
      <c r="A11" s="34" t="s">
        <v>2</v>
      </c>
      <c r="B11" s="35" t="s">
        <v>3</v>
      </c>
      <c r="C11" s="2" t="s">
        <v>71</v>
      </c>
      <c r="D11" s="2" t="s">
        <v>29</v>
      </c>
      <c r="E11" s="2" t="s">
        <v>4</v>
      </c>
      <c r="F11" s="36" t="s">
        <v>5</v>
      </c>
      <c r="J11" s="6"/>
    </row>
    <row r="12" spans="1:10" s="12" customFormat="1" ht="12.75">
      <c r="A12" s="37">
        <v>1</v>
      </c>
      <c r="B12" s="38">
        <v>2</v>
      </c>
      <c r="C12" s="38">
        <v>3</v>
      </c>
      <c r="D12" s="39">
        <v>4</v>
      </c>
      <c r="E12" s="40">
        <v>5</v>
      </c>
      <c r="F12" s="41">
        <v>6</v>
      </c>
      <c r="J12" s="13"/>
    </row>
    <row r="13" spans="1:10" s="12" customFormat="1" ht="49.5" customHeight="1">
      <c r="A13" s="97" t="s">
        <v>6</v>
      </c>
      <c r="B13" s="98"/>
      <c r="C13" s="98"/>
      <c r="D13" s="98"/>
      <c r="E13" s="99"/>
      <c r="F13" s="100"/>
      <c r="J13" s="13"/>
    </row>
    <row r="14" spans="1:10" s="5" customFormat="1" ht="18.75">
      <c r="A14" s="42" t="s">
        <v>72</v>
      </c>
      <c r="B14" s="43" t="s">
        <v>7</v>
      </c>
      <c r="C14" s="44" t="s">
        <v>146</v>
      </c>
      <c r="D14" s="45">
        <f>E14*G14</f>
        <v>91422.43</v>
      </c>
      <c r="E14" s="44">
        <f>F14*12</f>
        <v>38.88</v>
      </c>
      <c r="F14" s="47">
        <f>F24+F26</f>
        <v>3.24</v>
      </c>
      <c r="G14" s="5">
        <v>2351.4</v>
      </c>
      <c r="J14" s="6"/>
    </row>
    <row r="15" spans="1:10" s="5" customFormat="1" ht="18.75">
      <c r="A15" s="86" t="s">
        <v>73</v>
      </c>
      <c r="B15" s="87" t="s">
        <v>53</v>
      </c>
      <c r="C15" s="44"/>
      <c r="D15" s="45"/>
      <c r="E15" s="44"/>
      <c r="F15" s="47"/>
      <c r="J15" s="6"/>
    </row>
    <row r="16" spans="1:10" s="5" customFormat="1" ht="18.75">
      <c r="A16" s="86" t="s">
        <v>54</v>
      </c>
      <c r="B16" s="87" t="s">
        <v>53</v>
      </c>
      <c r="C16" s="44"/>
      <c r="D16" s="45"/>
      <c r="E16" s="44"/>
      <c r="F16" s="47"/>
      <c r="J16" s="6"/>
    </row>
    <row r="17" spans="1:10" s="5" customFormat="1" ht="108.75" customHeight="1">
      <c r="A17" s="86" t="s">
        <v>74</v>
      </c>
      <c r="B17" s="87" t="s">
        <v>19</v>
      </c>
      <c r="C17" s="44"/>
      <c r="D17" s="45"/>
      <c r="E17" s="44"/>
      <c r="F17" s="47"/>
      <c r="J17" s="6"/>
    </row>
    <row r="18" spans="1:10" s="5" customFormat="1" ht="18.75">
      <c r="A18" s="86" t="s">
        <v>75</v>
      </c>
      <c r="B18" s="87" t="s">
        <v>53</v>
      </c>
      <c r="C18" s="44"/>
      <c r="D18" s="45"/>
      <c r="E18" s="44"/>
      <c r="F18" s="47"/>
      <c r="J18" s="6"/>
    </row>
    <row r="19" spans="1:10" s="5" customFormat="1" ht="18.75">
      <c r="A19" s="86" t="s">
        <v>76</v>
      </c>
      <c r="B19" s="87" t="s">
        <v>53</v>
      </c>
      <c r="C19" s="44"/>
      <c r="D19" s="45"/>
      <c r="E19" s="44"/>
      <c r="F19" s="47"/>
      <c r="J19" s="6"/>
    </row>
    <row r="20" spans="1:10" s="5" customFormat="1" ht="25.5">
      <c r="A20" s="86" t="s">
        <v>77</v>
      </c>
      <c r="B20" s="87" t="s">
        <v>10</v>
      </c>
      <c r="C20" s="74"/>
      <c r="D20" s="78"/>
      <c r="E20" s="74"/>
      <c r="F20" s="80"/>
      <c r="J20" s="6"/>
    </row>
    <row r="21" spans="1:10" s="5" customFormat="1" ht="15">
      <c r="A21" s="86" t="s">
        <v>78</v>
      </c>
      <c r="B21" s="87" t="s">
        <v>12</v>
      </c>
      <c r="C21" s="74"/>
      <c r="D21" s="78"/>
      <c r="E21" s="74"/>
      <c r="F21" s="80"/>
      <c r="J21" s="6"/>
    </row>
    <row r="22" spans="1:10" s="5" customFormat="1" ht="15">
      <c r="A22" s="86" t="s">
        <v>79</v>
      </c>
      <c r="B22" s="87" t="s">
        <v>53</v>
      </c>
      <c r="C22" s="74"/>
      <c r="D22" s="78"/>
      <c r="E22" s="74"/>
      <c r="F22" s="80"/>
      <c r="J22" s="6"/>
    </row>
    <row r="23" spans="1:10" s="5" customFormat="1" ht="15">
      <c r="A23" s="86" t="s">
        <v>80</v>
      </c>
      <c r="B23" s="87" t="s">
        <v>15</v>
      </c>
      <c r="C23" s="74"/>
      <c r="D23" s="78"/>
      <c r="E23" s="74"/>
      <c r="F23" s="80"/>
      <c r="J23" s="6"/>
    </row>
    <row r="24" spans="1:10" s="5" customFormat="1" ht="15">
      <c r="A24" s="42" t="s">
        <v>60</v>
      </c>
      <c r="B24" s="48"/>
      <c r="C24" s="44"/>
      <c r="D24" s="45"/>
      <c r="E24" s="44"/>
      <c r="F24" s="46">
        <v>3.24</v>
      </c>
      <c r="J24" s="6"/>
    </row>
    <row r="25" spans="1:10" s="5" customFormat="1" ht="15">
      <c r="A25" s="72" t="s">
        <v>65</v>
      </c>
      <c r="B25" s="73" t="s">
        <v>53</v>
      </c>
      <c r="C25" s="74"/>
      <c r="D25" s="78"/>
      <c r="E25" s="74"/>
      <c r="F25" s="79">
        <v>0</v>
      </c>
      <c r="J25" s="6"/>
    </row>
    <row r="26" spans="1:10" s="5" customFormat="1" ht="15">
      <c r="A26" s="42" t="s">
        <v>60</v>
      </c>
      <c r="B26" s="48"/>
      <c r="C26" s="44"/>
      <c r="D26" s="45"/>
      <c r="E26" s="44"/>
      <c r="F26" s="46">
        <f>F25</f>
        <v>0</v>
      </c>
      <c r="J26" s="6"/>
    </row>
    <row r="27" spans="1:10" s="5" customFormat="1" ht="18.75">
      <c r="A27" s="42" t="s">
        <v>8</v>
      </c>
      <c r="B27" s="48" t="s">
        <v>9</v>
      </c>
      <c r="C27" s="44" t="s">
        <v>162</v>
      </c>
      <c r="D27" s="45">
        <f>E27*G27</f>
        <v>127822.1</v>
      </c>
      <c r="E27" s="44">
        <f>F27*12</f>
        <v>54.36</v>
      </c>
      <c r="F27" s="47">
        <v>4.53</v>
      </c>
      <c r="G27" s="5">
        <v>2351.4</v>
      </c>
      <c r="J27" s="6"/>
    </row>
    <row r="28" spans="1:10" s="5" customFormat="1" ht="15">
      <c r="A28" s="86" t="s">
        <v>81</v>
      </c>
      <c r="B28" s="87" t="s">
        <v>9</v>
      </c>
      <c r="C28" s="74"/>
      <c r="D28" s="78"/>
      <c r="E28" s="74"/>
      <c r="F28" s="80"/>
      <c r="J28" s="6"/>
    </row>
    <row r="29" spans="1:10" s="5" customFormat="1" ht="15">
      <c r="A29" s="86" t="s">
        <v>82</v>
      </c>
      <c r="B29" s="87" t="s">
        <v>83</v>
      </c>
      <c r="C29" s="74"/>
      <c r="D29" s="78"/>
      <c r="E29" s="74"/>
      <c r="F29" s="80"/>
      <c r="J29" s="6"/>
    </row>
    <row r="30" spans="1:10" s="5" customFormat="1" ht="15">
      <c r="A30" s="86" t="s">
        <v>84</v>
      </c>
      <c r="B30" s="87" t="s">
        <v>85</v>
      </c>
      <c r="C30" s="74"/>
      <c r="D30" s="78"/>
      <c r="E30" s="74"/>
      <c r="F30" s="80"/>
      <c r="J30" s="6"/>
    </row>
    <row r="31" spans="1:10" s="5" customFormat="1" ht="15">
      <c r="A31" s="86" t="s">
        <v>55</v>
      </c>
      <c r="B31" s="87" t="s">
        <v>9</v>
      </c>
      <c r="C31" s="74"/>
      <c r="D31" s="78"/>
      <c r="E31" s="74"/>
      <c r="F31" s="80"/>
      <c r="J31" s="6"/>
    </row>
    <row r="32" spans="1:10" s="5" customFormat="1" ht="25.5">
      <c r="A32" s="86" t="s">
        <v>56</v>
      </c>
      <c r="B32" s="87" t="s">
        <v>10</v>
      </c>
      <c r="C32" s="74"/>
      <c r="D32" s="78"/>
      <c r="E32" s="74"/>
      <c r="F32" s="80"/>
      <c r="J32" s="6"/>
    </row>
    <row r="33" spans="1:10" s="5" customFormat="1" ht="15">
      <c r="A33" s="86" t="s">
        <v>86</v>
      </c>
      <c r="B33" s="87" t="s">
        <v>9</v>
      </c>
      <c r="C33" s="74"/>
      <c r="D33" s="78"/>
      <c r="E33" s="74"/>
      <c r="F33" s="80"/>
      <c r="J33" s="6"/>
    </row>
    <row r="34" spans="1:10" s="5" customFormat="1" ht="15">
      <c r="A34" s="86" t="s">
        <v>57</v>
      </c>
      <c r="B34" s="87" t="s">
        <v>9</v>
      </c>
      <c r="C34" s="74"/>
      <c r="D34" s="78"/>
      <c r="E34" s="74"/>
      <c r="F34" s="80"/>
      <c r="J34" s="6"/>
    </row>
    <row r="35" spans="1:10" s="5" customFormat="1" ht="25.5">
      <c r="A35" s="86" t="s">
        <v>87</v>
      </c>
      <c r="B35" s="87" t="s">
        <v>58</v>
      </c>
      <c r="C35" s="74"/>
      <c r="D35" s="78"/>
      <c r="E35" s="74"/>
      <c r="F35" s="80"/>
      <c r="J35" s="6"/>
    </row>
    <row r="36" spans="1:10" s="5" customFormat="1" ht="25.5">
      <c r="A36" s="86" t="s">
        <v>88</v>
      </c>
      <c r="B36" s="87" t="s">
        <v>10</v>
      </c>
      <c r="C36" s="74"/>
      <c r="D36" s="78"/>
      <c r="E36" s="74"/>
      <c r="F36" s="80"/>
      <c r="J36" s="6"/>
    </row>
    <row r="37" spans="1:10" s="5" customFormat="1" ht="25.5">
      <c r="A37" s="86" t="s">
        <v>89</v>
      </c>
      <c r="B37" s="87" t="s">
        <v>9</v>
      </c>
      <c r="C37" s="74"/>
      <c r="D37" s="78"/>
      <c r="E37" s="74"/>
      <c r="F37" s="80"/>
      <c r="J37" s="6"/>
    </row>
    <row r="38" spans="1:10" s="52" customFormat="1" ht="18.75">
      <c r="A38" s="49" t="s">
        <v>11</v>
      </c>
      <c r="B38" s="43" t="s">
        <v>12</v>
      </c>
      <c r="C38" s="44" t="s">
        <v>146</v>
      </c>
      <c r="D38" s="45">
        <f>E38*G38</f>
        <v>23419.94</v>
      </c>
      <c r="E38" s="44">
        <f>F38*12</f>
        <v>9.96</v>
      </c>
      <c r="F38" s="51">
        <v>0.83</v>
      </c>
      <c r="G38" s="5">
        <v>2351.4</v>
      </c>
      <c r="I38" s="5"/>
      <c r="J38" s="6"/>
    </row>
    <row r="39" spans="1:10" s="5" customFormat="1" ht="18.75">
      <c r="A39" s="49" t="s">
        <v>13</v>
      </c>
      <c r="B39" s="43" t="s">
        <v>14</v>
      </c>
      <c r="C39" s="44" t="s">
        <v>146</v>
      </c>
      <c r="D39" s="45">
        <f>E39*G39</f>
        <v>76185.36</v>
      </c>
      <c r="E39" s="44">
        <f>F39*12</f>
        <v>32.4</v>
      </c>
      <c r="F39" s="51">
        <v>2.7</v>
      </c>
      <c r="G39" s="5">
        <v>2351.4</v>
      </c>
      <c r="J39" s="6"/>
    </row>
    <row r="40" spans="1:10" s="12" customFormat="1" ht="18" customHeight="1">
      <c r="A40" s="49" t="s">
        <v>90</v>
      </c>
      <c r="B40" s="43" t="s">
        <v>9</v>
      </c>
      <c r="C40" s="53" t="s">
        <v>147</v>
      </c>
      <c r="D40" s="45">
        <v>0</v>
      </c>
      <c r="E40" s="44">
        <f>D40/G40</f>
        <v>0</v>
      </c>
      <c r="F40" s="50">
        <f>E40/12</f>
        <v>0</v>
      </c>
      <c r="G40" s="5">
        <v>2351.4</v>
      </c>
      <c r="I40" s="5"/>
      <c r="J40" s="6"/>
    </row>
    <row r="41" spans="1:10" s="12" customFormat="1" ht="24" customHeight="1">
      <c r="A41" s="86" t="s">
        <v>91</v>
      </c>
      <c r="B41" s="87" t="s">
        <v>19</v>
      </c>
      <c r="C41" s="53"/>
      <c r="D41" s="45"/>
      <c r="E41" s="44"/>
      <c r="F41" s="50"/>
      <c r="G41" s="5">
        <v>2351.4</v>
      </c>
      <c r="I41" s="5"/>
      <c r="J41" s="6"/>
    </row>
    <row r="42" spans="1:10" s="12" customFormat="1" ht="15">
      <c r="A42" s="86" t="s">
        <v>92</v>
      </c>
      <c r="B42" s="87" t="s">
        <v>15</v>
      </c>
      <c r="C42" s="53"/>
      <c r="D42" s="45"/>
      <c r="E42" s="44"/>
      <c r="F42" s="50"/>
      <c r="G42" s="5">
        <v>2351.4</v>
      </c>
      <c r="I42" s="5"/>
      <c r="J42" s="6"/>
    </row>
    <row r="43" spans="1:10" s="12" customFormat="1" ht="15">
      <c r="A43" s="86" t="s">
        <v>93</v>
      </c>
      <c r="B43" s="87" t="s">
        <v>94</v>
      </c>
      <c r="C43" s="53"/>
      <c r="D43" s="45"/>
      <c r="E43" s="44"/>
      <c r="F43" s="50"/>
      <c r="G43" s="5">
        <v>2351.4</v>
      </c>
      <c r="I43" s="5"/>
      <c r="J43" s="6"/>
    </row>
    <row r="44" spans="1:10" s="12" customFormat="1" ht="15">
      <c r="A44" s="86" t="s">
        <v>95</v>
      </c>
      <c r="B44" s="87" t="s">
        <v>96</v>
      </c>
      <c r="C44" s="53"/>
      <c r="D44" s="45"/>
      <c r="E44" s="44"/>
      <c r="F44" s="50"/>
      <c r="G44" s="5">
        <v>2351.4</v>
      </c>
      <c r="I44" s="5"/>
      <c r="J44" s="6"/>
    </row>
    <row r="45" spans="1:10" s="12" customFormat="1" ht="15">
      <c r="A45" s="86" t="s">
        <v>97</v>
      </c>
      <c r="B45" s="87" t="s">
        <v>94</v>
      </c>
      <c r="C45" s="53"/>
      <c r="D45" s="45"/>
      <c r="E45" s="44"/>
      <c r="F45" s="50"/>
      <c r="G45" s="5"/>
      <c r="I45" s="5"/>
      <c r="J45" s="6"/>
    </row>
    <row r="46" spans="1:10" s="12" customFormat="1" ht="33" customHeight="1">
      <c r="A46" s="49" t="s">
        <v>98</v>
      </c>
      <c r="B46" s="43" t="s">
        <v>7</v>
      </c>
      <c r="C46" s="53" t="s">
        <v>148</v>
      </c>
      <c r="D46" s="45">
        <v>2246.78</v>
      </c>
      <c r="E46" s="44">
        <f>D46/G46</f>
        <v>0.96</v>
      </c>
      <c r="F46" s="50">
        <f>E46/12</f>
        <v>0.08</v>
      </c>
      <c r="G46" s="5">
        <v>2351.4</v>
      </c>
      <c r="I46" s="5"/>
      <c r="J46" s="6"/>
    </row>
    <row r="47" spans="1:10" s="12" customFormat="1" ht="33" customHeight="1">
      <c r="A47" s="49" t="s">
        <v>99</v>
      </c>
      <c r="B47" s="43" t="s">
        <v>7</v>
      </c>
      <c r="C47" s="53" t="s">
        <v>148</v>
      </c>
      <c r="D47" s="45">
        <v>2246.78</v>
      </c>
      <c r="E47" s="44">
        <f>D47/G47</f>
        <v>0.96</v>
      </c>
      <c r="F47" s="50">
        <f>E47/12</f>
        <v>0.08</v>
      </c>
      <c r="G47" s="5">
        <v>2351.4</v>
      </c>
      <c r="I47" s="5"/>
      <c r="J47" s="6"/>
    </row>
    <row r="48" spans="1:10" s="12" customFormat="1" ht="30">
      <c r="A48" s="49" t="s">
        <v>100</v>
      </c>
      <c r="B48" s="43" t="s">
        <v>7</v>
      </c>
      <c r="C48" s="53" t="s">
        <v>149</v>
      </c>
      <c r="D48" s="45">
        <v>14185.73</v>
      </c>
      <c r="E48" s="44">
        <f>D48/G48</f>
        <v>6.03</v>
      </c>
      <c r="F48" s="50">
        <f>E48/12</f>
        <v>0.5</v>
      </c>
      <c r="G48" s="5">
        <v>2351.4</v>
      </c>
      <c r="I48" s="5"/>
      <c r="J48" s="6"/>
    </row>
    <row r="49" spans="1:10" s="12" customFormat="1" ht="15">
      <c r="A49" s="49" t="s">
        <v>129</v>
      </c>
      <c r="B49" s="43" t="s">
        <v>45</v>
      </c>
      <c r="C49" s="53" t="s">
        <v>148</v>
      </c>
      <c r="D49" s="45">
        <v>4017.51</v>
      </c>
      <c r="E49" s="44">
        <f>D49/G49</f>
        <v>1.71</v>
      </c>
      <c r="F49" s="50">
        <f>E49/12</f>
        <v>0.14</v>
      </c>
      <c r="G49" s="5">
        <v>2351.4</v>
      </c>
      <c r="I49" s="5"/>
      <c r="J49" s="6"/>
    </row>
    <row r="50" spans="1:10" s="12" customFormat="1" ht="15">
      <c r="A50" s="49" t="s">
        <v>130</v>
      </c>
      <c r="B50" s="43" t="s">
        <v>45</v>
      </c>
      <c r="C50" s="53" t="s">
        <v>148</v>
      </c>
      <c r="D50" s="45">
        <v>4017.51</v>
      </c>
      <c r="E50" s="44">
        <f>D50/G50</f>
        <v>1.71</v>
      </c>
      <c r="F50" s="50">
        <f>E50/12</f>
        <v>0.14</v>
      </c>
      <c r="G50" s="5">
        <v>2351.4</v>
      </c>
      <c r="I50" s="5"/>
      <c r="J50" s="6"/>
    </row>
    <row r="51" spans="1:10" s="12" customFormat="1" ht="27" customHeight="1">
      <c r="A51" s="49" t="s">
        <v>20</v>
      </c>
      <c r="B51" s="43"/>
      <c r="C51" s="53" t="s">
        <v>150</v>
      </c>
      <c r="D51" s="45">
        <f>E51*G51</f>
        <v>5643.36</v>
      </c>
      <c r="E51" s="44">
        <f>F51*12</f>
        <v>2.4</v>
      </c>
      <c r="F51" s="50">
        <v>0.2</v>
      </c>
      <c r="G51" s="5">
        <v>2351.4</v>
      </c>
      <c r="I51" s="5"/>
      <c r="J51" s="6"/>
    </row>
    <row r="52" spans="1:10" s="12" customFormat="1" ht="27" customHeight="1">
      <c r="A52" s="83" t="s">
        <v>101</v>
      </c>
      <c r="B52" s="84" t="s">
        <v>62</v>
      </c>
      <c r="C52" s="53"/>
      <c r="D52" s="45"/>
      <c r="E52" s="44"/>
      <c r="F52" s="50"/>
      <c r="G52" s="5"/>
      <c r="I52" s="5"/>
      <c r="J52" s="6"/>
    </row>
    <row r="53" spans="1:10" s="12" customFormat="1" ht="27" customHeight="1">
      <c r="A53" s="83" t="s">
        <v>102</v>
      </c>
      <c r="B53" s="84" t="s">
        <v>62</v>
      </c>
      <c r="C53" s="53"/>
      <c r="D53" s="45"/>
      <c r="E53" s="44"/>
      <c r="F53" s="50"/>
      <c r="G53" s="5"/>
      <c r="I53" s="5"/>
      <c r="J53" s="6"/>
    </row>
    <row r="54" spans="1:10" s="12" customFormat="1" ht="27" customHeight="1">
      <c r="A54" s="83" t="s">
        <v>103</v>
      </c>
      <c r="B54" s="84" t="s">
        <v>53</v>
      </c>
      <c r="C54" s="53"/>
      <c r="D54" s="45"/>
      <c r="E54" s="44"/>
      <c r="F54" s="50"/>
      <c r="G54" s="5"/>
      <c r="I54" s="5"/>
      <c r="J54" s="6"/>
    </row>
    <row r="55" spans="1:10" s="12" customFormat="1" ht="27" customHeight="1">
      <c r="A55" s="83" t="s">
        <v>104</v>
      </c>
      <c r="B55" s="84" t="s">
        <v>62</v>
      </c>
      <c r="C55" s="53"/>
      <c r="D55" s="45"/>
      <c r="E55" s="44"/>
      <c r="F55" s="50"/>
      <c r="G55" s="5"/>
      <c r="I55" s="5"/>
      <c r="J55" s="6"/>
    </row>
    <row r="56" spans="1:10" s="12" customFormat="1" ht="27" customHeight="1">
      <c r="A56" s="83" t="s">
        <v>105</v>
      </c>
      <c r="B56" s="84" t="s">
        <v>62</v>
      </c>
      <c r="C56" s="53"/>
      <c r="D56" s="45"/>
      <c r="E56" s="44"/>
      <c r="F56" s="50"/>
      <c r="G56" s="5"/>
      <c r="I56" s="5"/>
      <c r="J56" s="6"/>
    </row>
    <row r="57" spans="1:10" s="12" customFormat="1" ht="27" customHeight="1">
      <c r="A57" s="83" t="s">
        <v>106</v>
      </c>
      <c r="B57" s="84" t="s">
        <v>62</v>
      </c>
      <c r="C57" s="53"/>
      <c r="D57" s="45"/>
      <c r="E57" s="44"/>
      <c r="F57" s="50"/>
      <c r="G57" s="5"/>
      <c r="I57" s="5"/>
      <c r="J57" s="6"/>
    </row>
    <row r="58" spans="1:10" s="12" customFormat="1" ht="27" customHeight="1">
      <c r="A58" s="83" t="s">
        <v>107</v>
      </c>
      <c r="B58" s="84" t="s">
        <v>62</v>
      </c>
      <c r="C58" s="53"/>
      <c r="D58" s="45"/>
      <c r="E58" s="44"/>
      <c r="F58" s="50"/>
      <c r="G58" s="5"/>
      <c r="I58" s="5"/>
      <c r="J58" s="6"/>
    </row>
    <row r="59" spans="1:10" s="12" customFormat="1" ht="27" customHeight="1">
      <c r="A59" s="83" t="s">
        <v>108</v>
      </c>
      <c r="B59" s="84" t="s">
        <v>62</v>
      </c>
      <c r="C59" s="53"/>
      <c r="D59" s="45"/>
      <c r="E59" s="44"/>
      <c r="F59" s="50"/>
      <c r="G59" s="5"/>
      <c r="I59" s="5"/>
      <c r="J59" s="6"/>
    </row>
    <row r="60" spans="1:10" s="12" customFormat="1" ht="27" customHeight="1">
      <c r="A60" s="83" t="s">
        <v>109</v>
      </c>
      <c r="B60" s="84" t="s">
        <v>62</v>
      </c>
      <c r="C60" s="53"/>
      <c r="D60" s="45"/>
      <c r="E60" s="44"/>
      <c r="F60" s="50"/>
      <c r="G60" s="5"/>
      <c r="I60" s="5"/>
      <c r="J60" s="6"/>
    </row>
    <row r="61" spans="1:10" s="5" customFormat="1" ht="18" customHeight="1">
      <c r="A61" s="49" t="s">
        <v>22</v>
      </c>
      <c r="B61" s="43" t="s">
        <v>23</v>
      </c>
      <c r="C61" s="53" t="s">
        <v>151</v>
      </c>
      <c r="D61" s="45">
        <f>E61*G61</f>
        <v>1975.18</v>
      </c>
      <c r="E61" s="44">
        <f>F61*12</f>
        <v>0.84</v>
      </c>
      <c r="F61" s="50">
        <v>0.07</v>
      </c>
      <c r="G61" s="5">
        <v>2351.4</v>
      </c>
      <c r="J61" s="6"/>
    </row>
    <row r="62" spans="1:10" s="5" customFormat="1" ht="18" customHeight="1">
      <c r="A62" s="49" t="s">
        <v>24</v>
      </c>
      <c r="B62" s="54" t="s">
        <v>25</v>
      </c>
      <c r="C62" s="55" t="s">
        <v>151</v>
      </c>
      <c r="D62" s="45">
        <v>1241.54</v>
      </c>
      <c r="E62" s="44">
        <f>D62/G62</f>
        <v>0.53</v>
      </c>
      <c r="F62" s="56">
        <f>E62/12</f>
        <v>0.04</v>
      </c>
      <c r="G62" s="5">
        <v>2351.4</v>
      </c>
      <c r="J62" s="6"/>
    </row>
    <row r="63" spans="1:10" s="52" customFormat="1" ht="30">
      <c r="A63" s="49" t="s">
        <v>21</v>
      </c>
      <c r="B63" s="43"/>
      <c r="C63" s="53" t="s">
        <v>131</v>
      </c>
      <c r="D63" s="45">
        <v>2849.1</v>
      </c>
      <c r="E63" s="44">
        <f>D63/G63</f>
        <v>1.21</v>
      </c>
      <c r="F63" s="50">
        <f>E63/12</f>
        <v>0.1</v>
      </c>
      <c r="G63" s="5">
        <v>2351.4</v>
      </c>
      <c r="I63" s="5"/>
      <c r="J63" s="6"/>
    </row>
    <row r="64" spans="1:10" s="52" customFormat="1" ht="23.25" customHeight="1">
      <c r="A64" s="49" t="s">
        <v>30</v>
      </c>
      <c r="B64" s="43"/>
      <c r="C64" s="44" t="s">
        <v>152</v>
      </c>
      <c r="D64" s="44">
        <f>D65+D66+D67+D68+D69+D70+D71+D74+D75+D76+D77+D78+D79</f>
        <v>28415.46</v>
      </c>
      <c r="E64" s="44">
        <f>D64/G64</f>
        <v>12.08</v>
      </c>
      <c r="F64" s="46">
        <f>E64/12</f>
        <v>1.01</v>
      </c>
      <c r="G64" s="5">
        <v>2351.4</v>
      </c>
      <c r="I64" s="5"/>
      <c r="J64" s="6"/>
    </row>
    <row r="65" spans="1:10" s="12" customFormat="1" ht="15">
      <c r="A65" s="14" t="s">
        <v>36</v>
      </c>
      <c r="B65" s="15" t="s">
        <v>15</v>
      </c>
      <c r="C65" s="16"/>
      <c r="D65" s="17">
        <v>358.41</v>
      </c>
      <c r="E65" s="16"/>
      <c r="F65" s="18"/>
      <c r="G65" s="5">
        <v>2351.4</v>
      </c>
      <c r="I65" s="5"/>
      <c r="J65" s="6"/>
    </row>
    <row r="66" spans="1:10" s="12" customFormat="1" ht="15">
      <c r="A66" s="14" t="s">
        <v>16</v>
      </c>
      <c r="B66" s="15" t="s">
        <v>19</v>
      </c>
      <c r="C66" s="16"/>
      <c r="D66" s="17">
        <v>1010.84</v>
      </c>
      <c r="E66" s="16"/>
      <c r="F66" s="18"/>
      <c r="G66" s="5">
        <v>2351.4</v>
      </c>
      <c r="I66" s="5"/>
      <c r="J66" s="6"/>
    </row>
    <row r="67" spans="1:10" s="12" customFormat="1" ht="15">
      <c r="A67" s="14" t="s">
        <v>61</v>
      </c>
      <c r="B67" s="15" t="s">
        <v>15</v>
      </c>
      <c r="C67" s="16"/>
      <c r="D67" s="17">
        <v>1801.23</v>
      </c>
      <c r="E67" s="16"/>
      <c r="F67" s="18"/>
      <c r="G67" s="5">
        <v>2351.4</v>
      </c>
      <c r="I67" s="5"/>
      <c r="J67" s="6"/>
    </row>
    <row r="68" spans="1:10" s="12" customFormat="1" ht="15">
      <c r="A68" s="14" t="s">
        <v>41</v>
      </c>
      <c r="B68" s="15" t="s">
        <v>15</v>
      </c>
      <c r="C68" s="16"/>
      <c r="D68" s="17">
        <v>1926.34</v>
      </c>
      <c r="E68" s="16"/>
      <c r="F68" s="18"/>
      <c r="G68" s="5">
        <v>2351.4</v>
      </c>
      <c r="I68" s="5"/>
      <c r="J68" s="6"/>
    </row>
    <row r="69" spans="1:10" s="12" customFormat="1" ht="15">
      <c r="A69" s="14" t="s">
        <v>40</v>
      </c>
      <c r="B69" s="15" t="s">
        <v>15</v>
      </c>
      <c r="C69" s="16"/>
      <c r="D69" s="17">
        <v>3852.7</v>
      </c>
      <c r="E69" s="16"/>
      <c r="F69" s="18"/>
      <c r="G69" s="5">
        <v>2351.4</v>
      </c>
      <c r="I69" s="5"/>
      <c r="J69" s="6"/>
    </row>
    <row r="70" spans="1:10" s="12" customFormat="1" ht="15">
      <c r="A70" s="14" t="s">
        <v>51</v>
      </c>
      <c r="B70" s="70" t="s">
        <v>15</v>
      </c>
      <c r="C70" s="16"/>
      <c r="D70" s="17">
        <v>6441.14</v>
      </c>
      <c r="E70" s="16"/>
      <c r="F70" s="18"/>
      <c r="G70" s="5">
        <v>2351.4</v>
      </c>
      <c r="I70" s="5"/>
      <c r="J70" s="6"/>
    </row>
    <row r="71" spans="1:10" s="12" customFormat="1" ht="15">
      <c r="A71" s="14" t="s">
        <v>17</v>
      </c>
      <c r="B71" s="15" t="s">
        <v>15</v>
      </c>
      <c r="C71" s="16"/>
      <c r="D71" s="17">
        <v>1010.85</v>
      </c>
      <c r="E71" s="16"/>
      <c r="F71" s="18"/>
      <c r="G71" s="5">
        <v>2351.4</v>
      </c>
      <c r="I71" s="5"/>
      <c r="J71" s="6"/>
    </row>
    <row r="72" spans="1:10" s="12" customFormat="1" ht="15" hidden="1">
      <c r="A72" s="14" t="s">
        <v>39</v>
      </c>
      <c r="B72" s="15" t="s">
        <v>15</v>
      </c>
      <c r="C72" s="16"/>
      <c r="D72" s="17">
        <f>E72*G72</f>
        <v>0</v>
      </c>
      <c r="E72" s="16"/>
      <c r="F72" s="18"/>
      <c r="G72" s="5">
        <v>2351.4</v>
      </c>
      <c r="I72" s="5"/>
      <c r="J72" s="6"/>
    </row>
    <row r="73" spans="1:10" s="12" customFormat="1" ht="15" hidden="1">
      <c r="A73" s="14" t="s">
        <v>40</v>
      </c>
      <c r="B73" s="15" t="s">
        <v>19</v>
      </c>
      <c r="C73" s="16"/>
      <c r="D73" s="17">
        <f>E73*G73</f>
        <v>0</v>
      </c>
      <c r="E73" s="16"/>
      <c r="F73" s="18"/>
      <c r="G73" s="5">
        <v>2351.4</v>
      </c>
      <c r="I73" s="5"/>
      <c r="J73" s="6"/>
    </row>
    <row r="74" spans="1:10" s="12" customFormat="1" ht="15">
      <c r="A74" s="14" t="s">
        <v>39</v>
      </c>
      <c r="B74" s="70" t="s">
        <v>15</v>
      </c>
      <c r="C74" s="16"/>
      <c r="D74" s="17">
        <v>963.14</v>
      </c>
      <c r="E74" s="16"/>
      <c r="F74" s="18"/>
      <c r="G74" s="5">
        <v>2351.4</v>
      </c>
      <c r="I74" s="5"/>
      <c r="J74" s="6"/>
    </row>
    <row r="75" spans="1:10" s="12" customFormat="1" ht="15">
      <c r="A75" s="14" t="s">
        <v>18</v>
      </c>
      <c r="B75" s="15" t="s">
        <v>15</v>
      </c>
      <c r="C75" s="16"/>
      <c r="D75" s="17">
        <v>2723.73</v>
      </c>
      <c r="E75" s="16"/>
      <c r="F75" s="18"/>
      <c r="G75" s="5">
        <v>2351.4</v>
      </c>
      <c r="I75" s="5"/>
      <c r="J75" s="6"/>
    </row>
    <row r="76" spans="1:10" s="12" customFormat="1" ht="15">
      <c r="A76" s="14" t="s">
        <v>52</v>
      </c>
      <c r="B76" s="15" t="s">
        <v>15</v>
      </c>
      <c r="C76" s="16"/>
      <c r="D76" s="17">
        <v>6663.12</v>
      </c>
      <c r="E76" s="16"/>
      <c r="F76" s="18"/>
      <c r="G76" s="5">
        <v>2351.4</v>
      </c>
      <c r="I76" s="5"/>
      <c r="J76" s="6"/>
    </row>
    <row r="77" spans="1:10" s="12" customFormat="1" ht="15">
      <c r="A77" s="14" t="s">
        <v>110</v>
      </c>
      <c r="B77" s="15" t="s">
        <v>15</v>
      </c>
      <c r="C77" s="9"/>
      <c r="D77" s="17">
        <f>E77*G77</f>
        <v>0</v>
      </c>
      <c r="E77" s="16"/>
      <c r="F77" s="18"/>
      <c r="G77" s="5">
        <v>2351.4</v>
      </c>
      <c r="I77" s="5"/>
      <c r="J77" s="6"/>
    </row>
    <row r="78" spans="1:10" s="12" customFormat="1" ht="25.5">
      <c r="A78" s="14" t="s">
        <v>111</v>
      </c>
      <c r="B78" s="70" t="s">
        <v>45</v>
      </c>
      <c r="C78" s="16"/>
      <c r="D78" s="17">
        <v>1663.96</v>
      </c>
      <c r="E78" s="16"/>
      <c r="F78" s="18"/>
      <c r="G78" s="5">
        <v>2351.4</v>
      </c>
      <c r="I78" s="5"/>
      <c r="J78" s="6"/>
    </row>
    <row r="79" spans="1:10" s="59" customFormat="1" ht="27" customHeight="1">
      <c r="A79" s="14" t="s">
        <v>112</v>
      </c>
      <c r="B79" s="84" t="s">
        <v>15</v>
      </c>
      <c r="C79" s="57"/>
      <c r="D79" s="85">
        <f>E79*G79</f>
        <v>0</v>
      </c>
      <c r="E79" s="88"/>
      <c r="F79" s="58"/>
      <c r="G79" s="5">
        <v>2351.4</v>
      </c>
      <c r="I79" s="5"/>
      <c r="J79" s="6"/>
    </row>
    <row r="80" spans="1:10" s="52" customFormat="1" ht="23.25" customHeight="1">
      <c r="A80" s="49" t="s">
        <v>33</v>
      </c>
      <c r="B80" s="43"/>
      <c r="C80" s="44" t="s">
        <v>153</v>
      </c>
      <c r="D80" s="44">
        <f>D84+D85+D92+D81+D82+D83+D86+D87</f>
        <v>36580.77</v>
      </c>
      <c r="E80" s="44">
        <f>D80/G80</f>
        <v>15.56</v>
      </c>
      <c r="F80" s="46">
        <f>E80/12</f>
        <v>1.3</v>
      </c>
      <c r="G80" s="5">
        <v>2351.4</v>
      </c>
      <c r="I80" s="5"/>
      <c r="J80" s="6"/>
    </row>
    <row r="81" spans="1:10" s="52" customFormat="1" ht="25.5">
      <c r="A81" s="14" t="s">
        <v>42</v>
      </c>
      <c r="B81" s="15" t="s">
        <v>43</v>
      </c>
      <c r="C81" s="44"/>
      <c r="D81" s="78">
        <v>1926.35</v>
      </c>
      <c r="E81" s="44"/>
      <c r="F81" s="46"/>
      <c r="G81" s="5"/>
      <c r="I81" s="5"/>
      <c r="J81" s="6"/>
    </row>
    <row r="82" spans="1:10" s="52" customFormat="1" ht="18.75" customHeight="1">
      <c r="A82" s="14" t="s">
        <v>116</v>
      </c>
      <c r="B82" s="70" t="s">
        <v>15</v>
      </c>
      <c r="C82" s="44"/>
      <c r="D82" s="78">
        <v>13424.22</v>
      </c>
      <c r="E82" s="44"/>
      <c r="F82" s="46"/>
      <c r="G82" s="5"/>
      <c r="I82" s="5"/>
      <c r="J82" s="6"/>
    </row>
    <row r="83" spans="1:10" s="52" customFormat="1" ht="20.25" customHeight="1">
      <c r="A83" s="14" t="s">
        <v>117</v>
      </c>
      <c r="B83" s="15" t="s">
        <v>7</v>
      </c>
      <c r="C83" s="44"/>
      <c r="D83" s="78">
        <v>6851.28</v>
      </c>
      <c r="E83" s="44"/>
      <c r="F83" s="46"/>
      <c r="G83" s="5"/>
      <c r="I83" s="5"/>
      <c r="J83" s="6"/>
    </row>
    <row r="84" spans="1:10" s="12" customFormat="1" ht="24" customHeight="1">
      <c r="A84" s="14" t="s">
        <v>113</v>
      </c>
      <c r="B84" s="70" t="s">
        <v>139</v>
      </c>
      <c r="C84" s="9"/>
      <c r="D84" s="90">
        <v>14378.92</v>
      </c>
      <c r="E84" s="16"/>
      <c r="F84" s="11"/>
      <c r="G84" s="5">
        <v>2351.4</v>
      </c>
      <c r="I84" s="5"/>
      <c r="J84" s="6"/>
    </row>
    <row r="85" spans="1:10" s="12" customFormat="1" ht="33.75" customHeight="1">
      <c r="A85" s="14" t="s">
        <v>111</v>
      </c>
      <c r="B85" s="70" t="s">
        <v>44</v>
      </c>
      <c r="C85" s="9"/>
      <c r="D85" s="90">
        <v>0</v>
      </c>
      <c r="E85" s="16"/>
      <c r="F85" s="18"/>
      <c r="G85" s="5">
        <v>2351.4</v>
      </c>
      <c r="I85" s="5"/>
      <c r="J85" s="6"/>
    </row>
    <row r="86" spans="1:10" s="12" customFormat="1" ht="15">
      <c r="A86" s="83" t="s">
        <v>114</v>
      </c>
      <c r="B86" s="70" t="s">
        <v>45</v>
      </c>
      <c r="C86" s="9"/>
      <c r="D86" s="17">
        <v>0</v>
      </c>
      <c r="E86" s="16"/>
      <c r="F86" s="18"/>
      <c r="G86" s="5"/>
      <c r="I86" s="5"/>
      <c r="J86" s="6"/>
    </row>
    <row r="87" spans="1:10" s="59" customFormat="1" ht="18.75" customHeight="1">
      <c r="A87" s="14" t="s">
        <v>115</v>
      </c>
      <c r="B87" s="70" t="s">
        <v>15</v>
      </c>
      <c r="C87" s="57"/>
      <c r="D87" s="85">
        <f>E87*G87</f>
        <v>0</v>
      </c>
      <c r="E87" s="57"/>
      <c r="F87" s="58"/>
      <c r="G87" s="5">
        <v>2351.4</v>
      </c>
      <c r="I87" s="5"/>
      <c r="J87" s="6"/>
    </row>
    <row r="88" spans="1:10" s="12" customFormat="1" ht="15">
      <c r="A88" s="49" t="s">
        <v>34</v>
      </c>
      <c r="B88" s="15"/>
      <c r="C88" s="53" t="s">
        <v>154</v>
      </c>
      <c r="D88" s="44">
        <f>D89+D90+D91</f>
        <v>0</v>
      </c>
      <c r="E88" s="44">
        <f>E89+E90+E91</f>
        <v>0</v>
      </c>
      <c r="F88" s="46">
        <f>F89+F90+F91</f>
        <v>0</v>
      </c>
      <c r="G88" s="5">
        <v>2351.4</v>
      </c>
      <c r="I88" s="5"/>
      <c r="J88" s="6"/>
    </row>
    <row r="89" spans="1:10" s="12" customFormat="1" ht="21.75" customHeight="1">
      <c r="A89" s="14" t="s">
        <v>118</v>
      </c>
      <c r="B89" s="15" t="s">
        <v>15</v>
      </c>
      <c r="C89" s="53"/>
      <c r="D89" s="17">
        <v>0</v>
      </c>
      <c r="E89" s="16"/>
      <c r="F89" s="18"/>
      <c r="G89" s="5">
        <v>2351.4</v>
      </c>
      <c r="I89" s="5"/>
      <c r="J89" s="6"/>
    </row>
    <row r="90" spans="1:10" s="12" customFormat="1" ht="20.25" customHeight="1">
      <c r="A90" s="83" t="s">
        <v>119</v>
      </c>
      <c r="B90" s="70" t="s">
        <v>45</v>
      </c>
      <c r="C90" s="53"/>
      <c r="D90" s="17">
        <f>E90*G90</f>
        <v>0</v>
      </c>
      <c r="E90" s="16"/>
      <c r="F90" s="18"/>
      <c r="G90" s="5">
        <v>2351.4</v>
      </c>
      <c r="I90" s="5"/>
      <c r="J90" s="6"/>
    </row>
    <row r="91" spans="1:10" s="12" customFormat="1" ht="20.25" customHeight="1">
      <c r="A91" s="14" t="s">
        <v>120</v>
      </c>
      <c r="B91" s="70" t="s">
        <v>44</v>
      </c>
      <c r="C91" s="53"/>
      <c r="D91" s="17">
        <v>0</v>
      </c>
      <c r="E91" s="16"/>
      <c r="F91" s="11"/>
      <c r="G91" s="5">
        <v>2351.4</v>
      </c>
      <c r="I91" s="5"/>
      <c r="J91" s="6"/>
    </row>
    <row r="92" spans="1:10" s="12" customFormat="1" ht="25.5" customHeight="1">
      <c r="A92" s="14" t="s">
        <v>121</v>
      </c>
      <c r="B92" s="70" t="s">
        <v>45</v>
      </c>
      <c r="C92" s="44"/>
      <c r="D92" s="10">
        <v>0</v>
      </c>
      <c r="E92" s="9"/>
      <c r="F92" s="11"/>
      <c r="G92" s="5">
        <v>2351.4</v>
      </c>
      <c r="I92" s="5"/>
      <c r="J92" s="6"/>
    </row>
    <row r="93" spans="1:10" s="12" customFormat="1" ht="15">
      <c r="A93" s="49" t="s">
        <v>122</v>
      </c>
      <c r="B93" s="15"/>
      <c r="C93" s="53" t="s">
        <v>155</v>
      </c>
      <c r="D93" s="44">
        <f>D94+D95+D96+D97+D98+D99</f>
        <v>9307.61</v>
      </c>
      <c r="E93" s="44">
        <f>D93/G93</f>
        <v>3.96</v>
      </c>
      <c r="F93" s="46">
        <f>E93/12</f>
        <v>0.33</v>
      </c>
      <c r="G93" s="5">
        <v>2351.4</v>
      </c>
      <c r="I93" s="5"/>
      <c r="J93" s="6"/>
    </row>
    <row r="94" spans="1:10" s="12" customFormat="1" ht="21" customHeight="1">
      <c r="A94" s="14" t="s">
        <v>31</v>
      </c>
      <c r="B94" s="15" t="s">
        <v>7</v>
      </c>
      <c r="C94" s="53"/>
      <c r="D94" s="17">
        <v>0</v>
      </c>
      <c r="E94" s="16"/>
      <c r="F94" s="18"/>
      <c r="G94" s="5">
        <v>2351.4</v>
      </c>
      <c r="I94" s="5"/>
      <c r="J94" s="6"/>
    </row>
    <row r="95" spans="1:10" s="12" customFormat="1" ht="40.5" customHeight="1">
      <c r="A95" s="14" t="s">
        <v>123</v>
      </c>
      <c r="B95" s="15" t="s">
        <v>15</v>
      </c>
      <c r="C95" s="53"/>
      <c r="D95" s="17">
        <v>4922.14</v>
      </c>
      <c r="E95" s="16"/>
      <c r="F95" s="18"/>
      <c r="G95" s="5">
        <v>2351.4</v>
      </c>
      <c r="I95" s="5"/>
      <c r="J95" s="6"/>
    </row>
    <row r="96" spans="1:10" s="12" customFormat="1" ht="43.5" customHeight="1">
      <c r="A96" s="14" t="s">
        <v>124</v>
      </c>
      <c r="B96" s="15" t="s">
        <v>15</v>
      </c>
      <c r="C96" s="53"/>
      <c r="D96" s="17">
        <v>1006.81</v>
      </c>
      <c r="E96" s="16"/>
      <c r="F96" s="18"/>
      <c r="G96" s="5">
        <v>2351.4</v>
      </c>
      <c r="I96" s="5"/>
      <c r="J96" s="6"/>
    </row>
    <row r="97" spans="1:10" s="12" customFormat="1" ht="25.5">
      <c r="A97" s="14" t="s">
        <v>46</v>
      </c>
      <c r="B97" s="15" t="s">
        <v>10</v>
      </c>
      <c r="C97" s="53"/>
      <c r="D97" s="17">
        <v>3378.66</v>
      </c>
      <c r="E97" s="16"/>
      <c r="F97" s="18"/>
      <c r="G97" s="5">
        <v>2351.4</v>
      </c>
      <c r="I97" s="5"/>
      <c r="J97" s="6"/>
    </row>
    <row r="98" spans="1:10" s="12" customFormat="1" ht="19.5" customHeight="1">
      <c r="A98" s="14" t="s">
        <v>37</v>
      </c>
      <c r="B98" s="70" t="s">
        <v>66</v>
      </c>
      <c r="C98" s="53"/>
      <c r="D98" s="85">
        <v>0</v>
      </c>
      <c r="E98" s="16"/>
      <c r="F98" s="11"/>
      <c r="G98" s="5">
        <v>2351.4</v>
      </c>
      <c r="I98" s="5"/>
      <c r="J98" s="6"/>
    </row>
    <row r="99" spans="1:10" s="12" customFormat="1" ht="52.5" customHeight="1">
      <c r="A99" s="14" t="s">
        <v>125</v>
      </c>
      <c r="B99" s="70" t="s">
        <v>62</v>
      </c>
      <c r="C99" s="53"/>
      <c r="D99" s="85">
        <v>0</v>
      </c>
      <c r="E99" s="16"/>
      <c r="F99" s="11"/>
      <c r="G99" s="5">
        <v>2351.4</v>
      </c>
      <c r="I99" s="5"/>
      <c r="J99" s="6"/>
    </row>
    <row r="100" spans="1:10" s="12" customFormat="1" ht="15">
      <c r="A100" s="49" t="s">
        <v>35</v>
      </c>
      <c r="B100" s="15"/>
      <c r="C100" s="53" t="s">
        <v>156</v>
      </c>
      <c r="D100" s="44">
        <f>D101</f>
        <v>1208.01</v>
      </c>
      <c r="E100" s="44">
        <f>D100/G100</f>
        <v>0.51</v>
      </c>
      <c r="F100" s="46">
        <f>E100/12</f>
        <v>0.04</v>
      </c>
      <c r="G100" s="5">
        <v>2351.4</v>
      </c>
      <c r="I100" s="5"/>
      <c r="J100" s="6"/>
    </row>
    <row r="101" spans="1:10" s="12" customFormat="1" ht="15">
      <c r="A101" s="14" t="s">
        <v>32</v>
      </c>
      <c r="B101" s="15" t="s">
        <v>15</v>
      </c>
      <c r="C101" s="53"/>
      <c r="D101" s="17">
        <v>1208.01</v>
      </c>
      <c r="E101" s="16"/>
      <c r="F101" s="18"/>
      <c r="G101" s="5">
        <v>2351.4</v>
      </c>
      <c r="I101" s="5"/>
      <c r="J101" s="6"/>
    </row>
    <row r="102" spans="1:10" s="5" customFormat="1" ht="15">
      <c r="A102" s="49" t="s">
        <v>38</v>
      </c>
      <c r="B102" s="43"/>
      <c r="C102" s="44" t="s">
        <v>157</v>
      </c>
      <c r="D102" s="44">
        <f>D103+D104</f>
        <v>7573.37</v>
      </c>
      <c r="E102" s="44">
        <f>D102/G102</f>
        <v>3.22</v>
      </c>
      <c r="F102" s="46">
        <f>E102/12</f>
        <v>0.27</v>
      </c>
      <c r="G102" s="5">
        <v>2351.4</v>
      </c>
      <c r="J102" s="6"/>
    </row>
    <row r="103" spans="1:10" s="12" customFormat="1" ht="44.25" customHeight="1">
      <c r="A103" s="83" t="s">
        <v>126</v>
      </c>
      <c r="B103" s="70" t="s">
        <v>19</v>
      </c>
      <c r="C103" s="53"/>
      <c r="D103" s="17">
        <v>7573.37</v>
      </c>
      <c r="E103" s="16"/>
      <c r="F103" s="18"/>
      <c r="G103" s="5">
        <v>2351.4</v>
      </c>
      <c r="I103" s="5"/>
      <c r="J103" s="13"/>
    </row>
    <row r="104" spans="1:10" s="12" customFormat="1" ht="25.5">
      <c r="A104" s="83" t="s">
        <v>164</v>
      </c>
      <c r="B104" s="70" t="s">
        <v>62</v>
      </c>
      <c r="C104" s="53"/>
      <c r="D104" s="17">
        <v>0</v>
      </c>
      <c r="E104" s="16"/>
      <c r="F104" s="18"/>
      <c r="G104" s="5">
        <v>2351.4</v>
      </c>
      <c r="I104" s="5"/>
      <c r="J104" s="13"/>
    </row>
    <row r="105" spans="1:10" s="12" customFormat="1" ht="15">
      <c r="A105" s="49" t="s">
        <v>127</v>
      </c>
      <c r="B105" s="70"/>
      <c r="C105" s="44" t="s">
        <v>158</v>
      </c>
      <c r="D105" s="45">
        <f>D106+D107</f>
        <v>0</v>
      </c>
      <c r="E105" s="44">
        <f>D105/G105</f>
        <v>0</v>
      </c>
      <c r="F105" s="46">
        <f>E105/12</f>
        <v>0</v>
      </c>
      <c r="G105" s="5">
        <v>2351.4</v>
      </c>
      <c r="I105" s="5"/>
      <c r="J105" s="13"/>
    </row>
    <row r="106" spans="1:10" s="12" customFormat="1" ht="15">
      <c r="A106" s="83" t="s">
        <v>140</v>
      </c>
      <c r="B106" s="70" t="s">
        <v>141</v>
      </c>
      <c r="C106" s="44"/>
      <c r="D106" s="10">
        <v>0</v>
      </c>
      <c r="E106" s="9"/>
      <c r="F106" s="11"/>
      <c r="G106" s="5"/>
      <c r="I106" s="5"/>
      <c r="J106" s="13"/>
    </row>
    <row r="107" spans="1:10" s="12" customFormat="1" ht="15">
      <c r="A107" s="83" t="s">
        <v>142</v>
      </c>
      <c r="B107" s="70" t="s">
        <v>141</v>
      </c>
      <c r="C107" s="44"/>
      <c r="D107" s="10">
        <v>0</v>
      </c>
      <c r="E107" s="9"/>
      <c r="F107" s="11"/>
      <c r="G107" s="5"/>
      <c r="I107" s="5"/>
      <c r="J107" s="13"/>
    </row>
    <row r="108" spans="1:10" s="12" customFormat="1" ht="15">
      <c r="A108" s="49" t="s">
        <v>67</v>
      </c>
      <c r="B108" s="43" t="s">
        <v>68</v>
      </c>
      <c r="C108" s="44"/>
      <c r="D108" s="45">
        <v>0</v>
      </c>
      <c r="E108" s="44">
        <f>D108/G108</f>
        <v>0</v>
      </c>
      <c r="F108" s="46">
        <f>E108/12</f>
        <v>0</v>
      </c>
      <c r="G108" s="5">
        <v>2351.4</v>
      </c>
      <c r="I108" s="5"/>
      <c r="J108" s="13"/>
    </row>
    <row r="109" spans="1:10" s="12" customFormat="1" ht="15">
      <c r="A109" s="49" t="s">
        <v>145</v>
      </c>
      <c r="B109" s="43" t="s">
        <v>62</v>
      </c>
      <c r="C109" s="44"/>
      <c r="D109" s="45">
        <v>3100</v>
      </c>
      <c r="E109" s="44">
        <f>D109/G109</f>
        <v>1.32</v>
      </c>
      <c r="F109" s="46">
        <f>E109/12</f>
        <v>0.11</v>
      </c>
      <c r="G109" s="5">
        <v>2351.4</v>
      </c>
      <c r="I109" s="5"/>
      <c r="J109" s="13"/>
    </row>
    <row r="110" spans="1:10" s="5" customFormat="1" ht="161.25">
      <c r="A110" s="89" t="s">
        <v>163</v>
      </c>
      <c r="B110" s="43" t="s">
        <v>10</v>
      </c>
      <c r="C110" s="44"/>
      <c r="D110" s="44">
        <v>25000</v>
      </c>
      <c r="E110" s="44">
        <f>D110/G110</f>
        <v>10.63</v>
      </c>
      <c r="F110" s="46">
        <f>E110/12</f>
        <v>0.89</v>
      </c>
      <c r="G110" s="5">
        <v>2351.4</v>
      </c>
      <c r="J110" s="6"/>
    </row>
    <row r="111" spans="1:10" s="5" customFormat="1" ht="27" customHeight="1" thickBot="1">
      <c r="A111" s="75" t="s">
        <v>59</v>
      </c>
      <c r="B111" s="76" t="s">
        <v>9</v>
      </c>
      <c r="C111" s="77"/>
      <c r="D111" s="77">
        <f>E111*G111</f>
        <v>53611.92</v>
      </c>
      <c r="E111" s="77">
        <f>12*F111</f>
        <v>22.8</v>
      </c>
      <c r="F111" s="81">
        <v>1.9</v>
      </c>
      <c r="G111" s="5">
        <v>2351.4</v>
      </c>
      <c r="J111" s="6"/>
    </row>
    <row r="112" spans="1:10" s="5" customFormat="1" ht="19.5" thickBot="1">
      <c r="A112" s="1" t="s">
        <v>28</v>
      </c>
      <c r="B112" s="2"/>
      <c r="C112" s="3"/>
      <c r="D112" s="24">
        <f>D111+D110+D109+D108+D105+D102+D100+D93+D88+D80+D64+D63+D62+D61+D51+D50+D49+D48+D47+D46+D40+D39+D38+D27+D14</f>
        <v>522070.46</v>
      </c>
      <c r="E112" s="24">
        <f>E111+E110+E109+E108+E105+E102+E100+E93+E88+E80+E64+E63+E62+E61+E51+E50+E49+E48+E47+E46+E40+E39+E38+E27+E14</f>
        <v>222.03</v>
      </c>
      <c r="F112" s="24">
        <f>F111+F110+F109+F108+F105+F102+F100+F93+F88+F80+F64+F63+F62+F61+F51+F50+F49+F48+F47+F46+F40+F39+F38+F27+F14</f>
        <v>18.5</v>
      </c>
      <c r="G112" s="5">
        <v>2351.4</v>
      </c>
      <c r="J112" s="6"/>
    </row>
    <row r="113" spans="1:10" s="62" customFormat="1" ht="19.5">
      <c r="A113" s="60"/>
      <c r="B113" s="61"/>
      <c r="C113" s="61"/>
      <c r="D113" s="61"/>
      <c r="E113" s="61"/>
      <c r="F113" s="61"/>
      <c r="G113" s="5">
        <v>2351.4</v>
      </c>
      <c r="J113" s="63"/>
    </row>
    <row r="114" spans="1:10" s="62" customFormat="1" ht="20.25" thickBot="1">
      <c r="A114" s="60"/>
      <c r="B114" s="61"/>
      <c r="C114" s="61"/>
      <c r="D114" s="61"/>
      <c r="E114" s="61"/>
      <c r="F114" s="61"/>
      <c r="G114" s="5">
        <v>2351.4</v>
      </c>
      <c r="J114" s="63"/>
    </row>
    <row r="115" spans="1:10" s="5" customFormat="1" ht="30.75" thickBot="1">
      <c r="A115" s="1" t="s">
        <v>49</v>
      </c>
      <c r="B115" s="2"/>
      <c r="C115" s="3"/>
      <c r="D115" s="4">
        <f>D116+D117</f>
        <v>40431.47</v>
      </c>
      <c r="E115" s="4">
        <f>E116+E117</f>
        <v>17.19</v>
      </c>
      <c r="F115" s="4">
        <f>F116+F117</f>
        <v>1.44</v>
      </c>
      <c r="G115" s="5">
        <v>2351.4</v>
      </c>
      <c r="J115" s="6"/>
    </row>
    <row r="116" spans="1:10" s="12" customFormat="1" ht="20.25" customHeight="1">
      <c r="A116" s="14" t="s">
        <v>134</v>
      </c>
      <c r="B116" s="15"/>
      <c r="C116" s="16"/>
      <c r="D116" s="17">
        <v>8919.48</v>
      </c>
      <c r="E116" s="16">
        <f>D116/G116</f>
        <v>3.79</v>
      </c>
      <c r="F116" s="18">
        <f>E116/12</f>
        <v>0.32</v>
      </c>
      <c r="G116" s="5">
        <v>2351.4</v>
      </c>
      <c r="H116" s="5"/>
      <c r="J116" s="13"/>
    </row>
    <row r="117" spans="1:10" s="12" customFormat="1" ht="16.5" customHeight="1">
      <c r="A117" s="19" t="s">
        <v>138</v>
      </c>
      <c r="B117" s="15"/>
      <c r="C117" s="16"/>
      <c r="D117" s="16">
        <v>31511.99</v>
      </c>
      <c r="E117" s="16">
        <f>D117/G117</f>
        <v>13.4</v>
      </c>
      <c r="F117" s="16">
        <f>E117/12</f>
        <v>1.12</v>
      </c>
      <c r="G117" s="5">
        <v>2351.4</v>
      </c>
      <c r="H117" s="5"/>
      <c r="J117" s="13"/>
    </row>
    <row r="118" spans="1:10" s="12" customFormat="1" ht="16.5" customHeight="1">
      <c r="A118" s="20"/>
      <c r="B118" s="21"/>
      <c r="C118" s="22"/>
      <c r="D118" s="22"/>
      <c r="E118" s="22"/>
      <c r="F118" s="22"/>
      <c r="G118" s="5"/>
      <c r="H118" s="5"/>
      <c r="J118" s="13"/>
    </row>
    <row r="119" spans="1:10" s="12" customFormat="1" ht="16.5" customHeight="1">
      <c r="A119" s="20"/>
      <c r="B119" s="21"/>
      <c r="C119" s="22"/>
      <c r="D119" s="22"/>
      <c r="E119" s="22"/>
      <c r="F119" s="22"/>
      <c r="G119" s="5"/>
      <c r="H119" s="5"/>
      <c r="J119" s="13"/>
    </row>
    <row r="120" spans="1:10" s="12" customFormat="1" ht="16.5" customHeight="1" thickBot="1">
      <c r="A120" s="20"/>
      <c r="B120" s="21"/>
      <c r="C120" s="22"/>
      <c r="D120" s="22"/>
      <c r="E120" s="22"/>
      <c r="F120" s="22"/>
      <c r="G120" s="5"/>
      <c r="H120" s="5"/>
      <c r="J120" s="13"/>
    </row>
    <row r="121" spans="1:10" s="25" customFormat="1" ht="19.5" thickBot="1">
      <c r="A121" s="1" t="s">
        <v>50</v>
      </c>
      <c r="B121" s="23"/>
      <c r="C121" s="24"/>
      <c r="D121" s="24">
        <f>D112+D115</f>
        <v>562501.93</v>
      </c>
      <c r="E121" s="24">
        <f>E112+E115</f>
        <v>239.22</v>
      </c>
      <c r="F121" s="24">
        <f>F112+F115</f>
        <v>19.94</v>
      </c>
      <c r="J121" s="26"/>
    </row>
    <row r="122" spans="1:10" s="25" customFormat="1" ht="18.75">
      <c r="A122" s="67"/>
      <c r="B122" s="68"/>
      <c r="C122" s="69"/>
      <c r="D122" s="69"/>
      <c r="E122" s="69"/>
      <c r="F122" s="69"/>
      <c r="J122" s="26"/>
    </row>
    <row r="123" spans="1:10" s="25" customFormat="1" ht="24.75" customHeight="1">
      <c r="A123" s="49" t="s">
        <v>90</v>
      </c>
      <c r="B123" s="43" t="s">
        <v>9</v>
      </c>
      <c r="C123" s="53" t="s">
        <v>147</v>
      </c>
      <c r="D123" s="53">
        <v>161295.08</v>
      </c>
      <c r="E123" s="53">
        <f>D123/G123</f>
        <v>68.6</v>
      </c>
      <c r="F123" s="50">
        <f>E123/12</f>
        <v>5.72</v>
      </c>
      <c r="G123" s="25">
        <v>2351.4</v>
      </c>
      <c r="J123" s="26"/>
    </row>
    <row r="124" spans="1:10" s="25" customFormat="1" ht="18.75">
      <c r="A124" s="67"/>
      <c r="B124" s="68"/>
      <c r="C124" s="69"/>
      <c r="D124" s="69"/>
      <c r="E124" s="69"/>
      <c r="F124" s="69"/>
      <c r="J124" s="26"/>
    </row>
    <row r="125" spans="1:10" s="25" customFormat="1" ht="18.75">
      <c r="A125" s="67"/>
      <c r="B125" s="68"/>
      <c r="C125" s="69"/>
      <c r="D125" s="69"/>
      <c r="E125" s="69"/>
      <c r="F125" s="69"/>
      <c r="J125" s="26"/>
    </row>
    <row r="126" s="64" customFormat="1" ht="12.75">
      <c r="J126" s="65"/>
    </row>
    <row r="127" s="64" customFormat="1" ht="12.75">
      <c r="J127" s="65"/>
    </row>
    <row r="128" s="64" customFormat="1" ht="12.75">
      <c r="J128" s="65"/>
    </row>
    <row r="129" spans="1:4" s="64" customFormat="1" ht="14.25">
      <c r="A129" s="101" t="s">
        <v>26</v>
      </c>
      <c r="B129" s="101"/>
      <c r="C129" s="101"/>
      <c r="D129" s="101"/>
    </row>
    <row r="130" s="64" customFormat="1" ht="12.75"/>
    <row r="131" s="64" customFormat="1" ht="12.75">
      <c r="A131" s="66" t="s">
        <v>27</v>
      </c>
    </row>
    <row r="132" s="64" customFormat="1" ht="12.75">
      <c r="J132" s="65"/>
    </row>
    <row r="133" s="64" customFormat="1" ht="12.75">
      <c r="J133" s="65"/>
    </row>
    <row r="134" s="64" customFormat="1" ht="12.75">
      <c r="J134" s="65"/>
    </row>
    <row r="135" s="64" customFormat="1" ht="12.75">
      <c r="J135" s="65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9:D12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75" zoomScaleNormal="75" zoomScalePageLayoutView="0" workbookViewId="0" topLeftCell="A101">
      <selection activeCell="F129" sqref="F129"/>
    </sheetView>
  </sheetViews>
  <sheetFormatPr defaultColWidth="9.00390625" defaultRowHeight="12.75"/>
  <cols>
    <col min="1" max="1" width="81.75390625" style="27" customWidth="1"/>
    <col min="2" max="2" width="19.125" style="27" customWidth="1"/>
    <col min="3" max="3" width="13.875" style="27" customWidth="1"/>
    <col min="4" max="4" width="14.875" style="27" customWidth="1"/>
    <col min="5" max="5" width="13.875" style="27" customWidth="1"/>
    <col min="6" max="6" width="20.875" style="27" customWidth="1"/>
    <col min="7" max="7" width="15.375" style="27" customWidth="1"/>
    <col min="8" max="8" width="20.00390625" style="27" customWidth="1"/>
    <col min="9" max="9" width="15.375" style="27" customWidth="1"/>
    <col min="10" max="10" width="15.375" style="28" customWidth="1"/>
    <col min="11" max="12" width="15.375" style="27" customWidth="1"/>
    <col min="13" max="16384" width="9.125" style="27" customWidth="1"/>
  </cols>
  <sheetData>
    <row r="1" spans="1:6" ht="16.5" customHeight="1">
      <c r="A1" s="102" t="s">
        <v>160</v>
      </c>
      <c r="B1" s="103"/>
      <c r="C1" s="103"/>
      <c r="D1" s="103"/>
      <c r="E1" s="103"/>
      <c r="F1" s="103"/>
    </row>
    <row r="2" spans="1:6" ht="21.75" customHeight="1">
      <c r="A2" s="71" t="s">
        <v>69</v>
      </c>
      <c r="B2" s="104"/>
      <c r="C2" s="104"/>
      <c r="D2" s="104"/>
      <c r="E2" s="103"/>
      <c r="F2" s="103"/>
    </row>
    <row r="3" spans="2:6" ht="14.25" customHeight="1">
      <c r="B3" s="104" t="s">
        <v>0</v>
      </c>
      <c r="C3" s="104"/>
      <c r="D3" s="104"/>
      <c r="E3" s="103"/>
      <c r="F3" s="103"/>
    </row>
    <row r="4" spans="2:6" ht="14.25" customHeight="1">
      <c r="B4" s="104" t="s">
        <v>161</v>
      </c>
      <c r="C4" s="104"/>
      <c r="D4" s="104"/>
      <c r="E4" s="103"/>
      <c r="F4" s="103"/>
    </row>
    <row r="5" spans="1:7" ht="35.25" customHeight="1">
      <c r="A5" s="105"/>
      <c r="B5" s="105"/>
      <c r="C5" s="105"/>
      <c r="D5" s="105"/>
      <c r="E5" s="105"/>
      <c r="F5" s="105"/>
      <c r="G5" s="29"/>
    </row>
    <row r="6" spans="1:7" ht="23.25" customHeight="1">
      <c r="A6" s="106" t="s">
        <v>70</v>
      </c>
      <c r="B6" s="106"/>
      <c r="C6" s="106"/>
      <c r="D6" s="106"/>
      <c r="E6" s="106"/>
      <c r="F6" s="106"/>
      <c r="G6" s="29"/>
    </row>
    <row r="7" spans="1:10" s="30" customFormat="1" ht="22.5" customHeight="1">
      <c r="A7" s="91" t="s">
        <v>1</v>
      </c>
      <c r="B7" s="91"/>
      <c r="C7" s="91"/>
      <c r="D7" s="91"/>
      <c r="E7" s="92"/>
      <c r="F7" s="92"/>
      <c r="J7" s="31"/>
    </row>
    <row r="8" spans="1:6" s="32" customFormat="1" ht="18.75" customHeight="1">
      <c r="A8" s="91" t="s">
        <v>159</v>
      </c>
      <c r="B8" s="91"/>
      <c r="C8" s="91"/>
      <c r="D8" s="91"/>
      <c r="E8" s="92"/>
      <c r="F8" s="92"/>
    </row>
    <row r="9" spans="1:6" s="33" customFormat="1" ht="17.25" customHeight="1">
      <c r="A9" s="93" t="s">
        <v>47</v>
      </c>
      <c r="B9" s="93"/>
      <c r="C9" s="93"/>
      <c r="D9" s="93"/>
      <c r="E9" s="94"/>
      <c r="F9" s="94"/>
    </row>
    <row r="10" spans="1:6" s="32" customFormat="1" ht="30" customHeight="1" thickBot="1">
      <c r="A10" s="95" t="s">
        <v>48</v>
      </c>
      <c r="B10" s="95"/>
      <c r="C10" s="95"/>
      <c r="D10" s="95"/>
      <c r="E10" s="96"/>
      <c r="F10" s="96"/>
    </row>
    <row r="11" spans="1:10" s="5" customFormat="1" ht="139.5" customHeight="1" thickBot="1">
      <c r="A11" s="34" t="s">
        <v>2</v>
      </c>
      <c r="B11" s="35" t="s">
        <v>3</v>
      </c>
      <c r="C11" s="2" t="s">
        <v>71</v>
      </c>
      <c r="D11" s="2" t="s">
        <v>29</v>
      </c>
      <c r="E11" s="2" t="s">
        <v>4</v>
      </c>
      <c r="F11" s="36" t="s">
        <v>5</v>
      </c>
      <c r="J11" s="6"/>
    </row>
    <row r="12" spans="1:10" s="12" customFormat="1" ht="12.75">
      <c r="A12" s="37">
        <v>1</v>
      </c>
      <c r="B12" s="38">
        <v>2</v>
      </c>
      <c r="C12" s="38">
        <v>3</v>
      </c>
      <c r="D12" s="39">
        <v>4</v>
      </c>
      <c r="E12" s="40">
        <v>5</v>
      </c>
      <c r="F12" s="41">
        <v>6</v>
      </c>
      <c r="J12" s="13"/>
    </row>
    <row r="13" spans="1:10" s="12" customFormat="1" ht="49.5" customHeight="1">
      <c r="A13" s="97" t="s">
        <v>6</v>
      </c>
      <c r="B13" s="98"/>
      <c r="C13" s="98"/>
      <c r="D13" s="98"/>
      <c r="E13" s="99"/>
      <c r="F13" s="100"/>
      <c r="J13" s="13"/>
    </row>
    <row r="14" spans="1:10" s="5" customFormat="1" ht="18.75">
      <c r="A14" s="42" t="s">
        <v>72</v>
      </c>
      <c r="B14" s="43" t="s">
        <v>7</v>
      </c>
      <c r="C14" s="44" t="s">
        <v>146</v>
      </c>
      <c r="D14" s="45">
        <f>E14*G14</f>
        <v>91422.43</v>
      </c>
      <c r="E14" s="44">
        <f>F14*12</f>
        <v>38.88</v>
      </c>
      <c r="F14" s="47">
        <f>F24+F26</f>
        <v>3.24</v>
      </c>
      <c r="G14" s="5">
        <v>2351.4</v>
      </c>
      <c r="J14" s="6"/>
    </row>
    <row r="15" spans="1:10" s="5" customFormat="1" ht="18.75">
      <c r="A15" s="86" t="s">
        <v>73</v>
      </c>
      <c r="B15" s="87" t="s">
        <v>53</v>
      </c>
      <c r="C15" s="44"/>
      <c r="D15" s="45"/>
      <c r="E15" s="44"/>
      <c r="F15" s="47"/>
      <c r="J15" s="6"/>
    </row>
    <row r="16" spans="1:10" s="5" customFormat="1" ht="18.75">
      <c r="A16" s="86" t="s">
        <v>54</v>
      </c>
      <c r="B16" s="87" t="s">
        <v>53</v>
      </c>
      <c r="C16" s="44"/>
      <c r="D16" s="45"/>
      <c r="E16" s="44"/>
      <c r="F16" s="47"/>
      <c r="J16" s="6"/>
    </row>
    <row r="17" spans="1:10" s="5" customFormat="1" ht="108.75" customHeight="1">
      <c r="A17" s="86" t="s">
        <v>74</v>
      </c>
      <c r="B17" s="87" t="s">
        <v>19</v>
      </c>
      <c r="C17" s="44"/>
      <c r="D17" s="45"/>
      <c r="E17" s="44"/>
      <c r="F17" s="47"/>
      <c r="J17" s="6"/>
    </row>
    <row r="18" spans="1:10" s="5" customFormat="1" ht="18.75">
      <c r="A18" s="86" t="s">
        <v>75</v>
      </c>
      <c r="B18" s="87" t="s">
        <v>53</v>
      </c>
      <c r="C18" s="44"/>
      <c r="D18" s="45"/>
      <c r="E18" s="44"/>
      <c r="F18" s="47"/>
      <c r="J18" s="6"/>
    </row>
    <row r="19" spans="1:10" s="5" customFormat="1" ht="18.75">
      <c r="A19" s="86" t="s">
        <v>76</v>
      </c>
      <c r="B19" s="87" t="s">
        <v>53</v>
      </c>
      <c r="C19" s="44"/>
      <c r="D19" s="45"/>
      <c r="E19" s="44"/>
      <c r="F19" s="47"/>
      <c r="J19" s="6"/>
    </row>
    <row r="20" spans="1:10" s="5" customFormat="1" ht="25.5">
      <c r="A20" s="86" t="s">
        <v>77</v>
      </c>
      <c r="B20" s="87" t="s">
        <v>10</v>
      </c>
      <c r="C20" s="74"/>
      <c r="D20" s="78"/>
      <c r="E20" s="74"/>
      <c r="F20" s="80"/>
      <c r="J20" s="6"/>
    </row>
    <row r="21" spans="1:10" s="5" customFormat="1" ht="15">
      <c r="A21" s="86" t="s">
        <v>78</v>
      </c>
      <c r="B21" s="87" t="s">
        <v>12</v>
      </c>
      <c r="C21" s="74"/>
      <c r="D21" s="78"/>
      <c r="E21" s="74"/>
      <c r="F21" s="80"/>
      <c r="J21" s="6"/>
    </row>
    <row r="22" spans="1:10" s="5" customFormat="1" ht="15">
      <c r="A22" s="86" t="s">
        <v>79</v>
      </c>
      <c r="B22" s="87" t="s">
        <v>53</v>
      </c>
      <c r="C22" s="74"/>
      <c r="D22" s="78"/>
      <c r="E22" s="74"/>
      <c r="F22" s="80"/>
      <c r="J22" s="6"/>
    </row>
    <row r="23" spans="1:10" s="5" customFormat="1" ht="15">
      <c r="A23" s="86" t="s">
        <v>80</v>
      </c>
      <c r="B23" s="87" t="s">
        <v>15</v>
      </c>
      <c r="C23" s="74"/>
      <c r="D23" s="78"/>
      <c r="E23" s="74"/>
      <c r="F23" s="80"/>
      <c r="J23" s="6"/>
    </row>
    <row r="24" spans="1:10" s="5" customFormat="1" ht="15">
      <c r="A24" s="42" t="s">
        <v>60</v>
      </c>
      <c r="B24" s="48"/>
      <c r="C24" s="44"/>
      <c r="D24" s="45"/>
      <c r="E24" s="44"/>
      <c r="F24" s="46">
        <v>3.24</v>
      </c>
      <c r="J24" s="6"/>
    </row>
    <row r="25" spans="1:10" s="5" customFormat="1" ht="15">
      <c r="A25" s="72" t="s">
        <v>65</v>
      </c>
      <c r="B25" s="73" t="s">
        <v>53</v>
      </c>
      <c r="C25" s="74"/>
      <c r="D25" s="78"/>
      <c r="E25" s="74"/>
      <c r="F25" s="79">
        <v>0</v>
      </c>
      <c r="J25" s="6"/>
    </row>
    <row r="26" spans="1:10" s="5" customFormat="1" ht="15">
      <c r="A26" s="42" t="s">
        <v>60</v>
      </c>
      <c r="B26" s="48"/>
      <c r="C26" s="44"/>
      <c r="D26" s="45"/>
      <c r="E26" s="44"/>
      <c r="F26" s="46">
        <f>F25</f>
        <v>0</v>
      </c>
      <c r="J26" s="6"/>
    </row>
    <row r="27" spans="1:10" s="5" customFormat="1" ht="18.75">
      <c r="A27" s="42" t="s">
        <v>8</v>
      </c>
      <c r="B27" s="48" t="s">
        <v>9</v>
      </c>
      <c r="C27" s="44" t="s">
        <v>162</v>
      </c>
      <c r="D27" s="45">
        <f>E27*G27</f>
        <v>127822.1</v>
      </c>
      <c r="E27" s="44">
        <f>F27*12</f>
        <v>54.36</v>
      </c>
      <c r="F27" s="47">
        <v>4.53</v>
      </c>
      <c r="G27" s="5">
        <v>2351.4</v>
      </c>
      <c r="J27" s="6"/>
    </row>
    <row r="28" spans="1:10" s="5" customFormat="1" ht="15">
      <c r="A28" s="86" t="s">
        <v>81</v>
      </c>
      <c r="B28" s="87" t="s">
        <v>9</v>
      </c>
      <c r="C28" s="74"/>
      <c r="D28" s="78"/>
      <c r="E28" s="74"/>
      <c r="F28" s="80"/>
      <c r="J28" s="6"/>
    </row>
    <row r="29" spans="1:10" s="5" customFormat="1" ht="15">
      <c r="A29" s="86" t="s">
        <v>82</v>
      </c>
      <c r="B29" s="87" t="s">
        <v>83</v>
      </c>
      <c r="C29" s="74"/>
      <c r="D29" s="78"/>
      <c r="E29" s="74"/>
      <c r="F29" s="80"/>
      <c r="J29" s="6"/>
    </row>
    <row r="30" spans="1:10" s="5" customFormat="1" ht="15">
      <c r="A30" s="86" t="s">
        <v>84</v>
      </c>
      <c r="B30" s="87" t="s">
        <v>85</v>
      </c>
      <c r="C30" s="74"/>
      <c r="D30" s="78"/>
      <c r="E30" s="74"/>
      <c r="F30" s="80"/>
      <c r="J30" s="6"/>
    </row>
    <row r="31" spans="1:10" s="5" customFormat="1" ht="15">
      <c r="A31" s="86" t="s">
        <v>55</v>
      </c>
      <c r="B31" s="87" t="s">
        <v>9</v>
      </c>
      <c r="C31" s="74"/>
      <c r="D31" s="78"/>
      <c r="E31" s="74"/>
      <c r="F31" s="80"/>
      <c r="J31" s="6"/>
    </row>
    <row r="32" spans="1:10" s="5" customFormat="1" ht="25.5">
      <c r="A32" s="86" t="s">
        <v>56</v>
      </c>
      <c r="B32" s="87" t="s">
        <v>10</v>
      </c>
      <c r="C32" s="74"/>
      <c r="D32" s="78"/>
      <c r="E32" s="74"/>
      <c r="F32" s="80"/>
      <c r="J32" s="6"/>
    </row>
    <row r="33" spans="1:10" s="5" customFormat="1" ht="15">
      <c r="A33" s="86" t="s">
        <v>86</v>
      </c>
      <c r="B33" s="87" t="s">
        <v>9</v>
      </c>
      <c r="C33" s="74"/>
      <c r="D33" s="78"/>
      <c r="E33" s="74"/>
      <c r="F33" s="80"/>
      <c r="J33" s="6"/>
    </row>
    <row r="34" spans="1:10" s="5" customFormat="1" ht="15">
      <c r="A34" s="86" t="s">
        <v>57</v>
      </c>
      <c r="B34" s="87" t="s">
        <v>9</v>
      </c>
      <c r="C34" s="74"/>
      <c r="D34" s="78"/>
      <c r="E34" s="74"/>
      <c r="F34" s="80"/>
      <c r="J34" s="6"/>
    </row>
    <row r="35" spans="1:10" s="5" customFormat="1" ht="25.5">
      <c r="A35" s="86" t="s">
        <v>87</v>
      </c>
      <c r="B35" s="87" t="s">
        <v>58</v>
      </c>
      <c r="C35" s="74"/>
      <c r="D35" s="78"/>
      <c r="E35" s="74"/>
      <c r="F35" s="80"/>
      <c r="J35" s="6"/>
    </row>
    <row r="36" spans="1:10" s="5" customFormat="1" ht="25.5">
      <c r="A36" s="86" t="s">
        <v>88</v>
      </c>
      <c r="B36" s="87" t="s">
        <v>10</v>
      </c>
      <c r="C36" s="74"/>
      <c r="D36" s="78"/>
      <c r="E36" s="74"/>
      <c r="F36" s="80"/>
      <c r="J36" s="6"/>
    </row>
    <row r="37" spans="1:10" s="5" customFormat="1" ht="25.5">
      <c r="A37" s="86" t="s">
        <v>89</v>
      </c>
      <c r="B37" s="87" t="s">
        <v>9</v>
      </c>
      <c r="C37" s="74"/>
      <c r="D37" s="78"/>
      <c r="E37" s="74"/>
      <c r="F37" s="80"/>
      <c r="J37" s="6"/>
    </row>
    <row r="38" spans="1:10" s="52" customFormat="1" ht="18.75">
      <c r="A38" s="49" t="s">
        <v>11</v>
      </c>
      <c r="B38" s="43" t="s">
        <v>12</v>
      </c>
      <c r="C38" s="44" t="s">
        <v>146</v>
      </c>
      <c r="D38" s="45">
        <f>E38*G38</f>
        <v>23419.94</v>
      </c>
      <c r="E38" s="44">
        <f>F38*12</f>
        <v>9.96</v>
      </c>
      <c r="F38" s="51">
        <v>0.83</v>
      </c>
      <c r="G38" s="5">
        <v>2351.4</v>
      </c>
      <c r="I38" s="5"/>
      <c r="J38" s="6"/>
    </row>
    <row r="39" spans="1:10" s="5" customFormat="1" ht="18.75">
      <c r="A39" s="49" t="s">
        <v>13</v>
      </c>
      <c r="B39" s="43" t="s">
        <v>14</v>
      </c>
      <c r="C39" s="44" t="s">
        <v>146</v>
      </c>
      <c r="D39" s="45">
        <f>E39*G39</f>
        <v>76185.36</v>
      </c>
      <c r="E39" s="44">
        <f>F39*12</f>
        <v>32.4</v>
      </c>
      <c r="F39" s="51">
        <v>2.7</v>
      </c>
      <c r="G39" s="5">
        <v>2351.4</v>
      </c>
      <c r="J39" s="6"/>
    </row>
    <row r="40" spans="1:10" s="12" customFormat="1" ht="18" customHeight="1">
      <c r="A40" s="49" t="s">
        <v>90</v>
      </c>
      <c r="B40" s="43" t="s">
        <v>9</v>
      </c>
      <c r="C40" s="53" t="s">
        <v>147</v>
      </c>
      <c r="D40" s="45">
        <v>0</v>
      </c>
      <c r="E40" s="44">
        <f>D40/G40</f>
        <v>0</v>
      </c>
      <c r="F40" s="50">
        <f>E40/12</f>
        <v>0</v>
      </c>
      <c r="G40" s="5">
        <v>2351.4</v>
      </c>
      <c r="I40" s="5"/>
      <c r="J40" s="6"/>
    </row>
    <row r="41" spans="1:10" s="12" customFormat="1" ht="24" customHeight="1">
      <c r="A41" s="86" t="s">
        <v>91</v>
      </c>
      <c r="B41" s="87" t="s">
        <v>19</v>
      </c>
      <c r="C41" s="53"/>
      <c r="D41" s="45"/>
      <c r="E41" s="44"/>
      <c r="F41" s="50"/>
      <c r="G41" s="5">
        <v>2351.4</v>
      </c>
      <c r="I41" s="5"/>
      <c r="J41" s="6"/>
    </row>
    <row r="42" spans="1:10" s="12" customFormat="1" ht="15">
      <c r="A42" s="86" t="s">
        <v>92</v>
      </c>
      <c r="B42" s="87" t="s">
        <v>15</v>
      </c>
      <c r="C42" s="53"/>
      <c r="D42" s="45"/>
      <c r="E42" s="44"/>
      <c r="F42" s="50"/>
      <c r="G42" s="5">
        <v>2351.4</v>
      </c>
      <c r="I42" s="5"/>
      <c r="J42" s="6"/>
    </row>
    <row r="43" spans="1:10" s="12" customFormat="1" ht="15">
      <c r="A43" s="86" t="s">
        <v>93</v>
      </c>
      <c r="B43" s="87" t="s">
        <v>94</v>
      </c>
      <c r="C43" s="53"/>
      <c r="D43" s="45"/>
      <c r="E43" s="44"/>
      <c r="F43" s="50"/>
      <c r="G43" s="5">
        <v>2351.4</v>
      </c>
      <c r="I43" s="5"/>
      <c r="J43" s="6"/>
    </row>
    <row r="44" spans="1:10" s="12" customFormat="1" ht="15">
      <c r="A44" s="86" t="s">
        <v>95</v>
      </c>
      <c r="B44" s="87" t="s">
        <v>96</v>
      </c>
      <c r="C44" s="53"/>
      <c r="D44" s="45"/>
      <c r="E44" s="44"/>
      <c r="F44" s="50"/>
      <c r="G44" s="5">
        <v>2351.4</v>
      </c>
      <c r="I44" s="5"/>
      <c r="J44" s="6"/>
    </row>
    <row r="45" spans="1:10" s="12" customFormat="1" ht="15">
      <c r="A45" s="86" t="s">
        <v>97</v>
      </c>
      <c r="B45" s="87" t="s">
        <v>94</v>
      </c>
      <c r="C45" s="53"/>
      <c r="D45" s="45"/>
      <c r="E45" s="44"/>
      <c r="F45" s="50"/>
      <c r="G45" s="5"/>
      <c r="I45" s="5"/>
      <c r="J45" s="6"/>
    </row>
    <row r="46" spans="1:10" s="12" customFormat="1" ht="33" customHeight="1">
      <c r="A46" s="49" t="s">
        <v>98</v>
      </c>
      <c r="B46" s="43" t="s">
        <v>7</v>
      </c>
      <c r="C46" s="53" t="s">
        <v>148</v>
      </c>
      <c r="D46" s="45">
        <v>2246.78</v>
      </c>
      <c r="E46" s="44">
        <f>D46/G46</f>
        <v>0.96</v>
      </c>
      <c r="F46" s="50">
        <f>E46/12</f>
        <v>0.08</v>
      </c>
      <c r="G46" s="5">
        <v>2351.4</v>
      </c>
      <c r="I46" s="5"/>
      <c r="J46" s="6"/>
    </row>
    <row r="47" spans="1:10" s="12" customFormat="1" ht="33" customHeight="1">
      <c r="A47" s="49" t="s">
        <v>99</v>
      </c>
      <c r="B47" s="43" t="s">
        <v>7</v>
      </c>
      <c r="C47" s="53" t="s">
        <v>148</v>
      </c>
      <c r="D47" s="45">
        <v>2246.78</v>
      </c>
      <c r="E47" s="44">
        <f>D47/G47</f>
        <v>0.96</v>
      </c>
      <c r="F47" s="50">
        <f>E47/12</f>
        <v>0.08</v>
      </c>
      <c r="G47" s="5">
        <v>2351.4</v>
      </c>
      <c r="I47" s="5"/>
      <c r="J47" s="6"/>
    </row>
    <row r="48" spans="1:10" s="12" customFormat="1" ht="30">
      <c r="A48" s="49" t="s">
        <v>100</v>
      </c>
      <c r="B48" s="43" t="s">
        <v>7</v>
      </c>
      <c r="C48" s="53" t="s">
        <v>149</v>
      </c>
      <c r="D48" s="45">
        <v>14185.73</v>
      </c>
      <c r="E48" s="44">
        <f>D48/G48</f>
        <v>6.03</v>
      </c>
      <c r="F48" s="50">
        <f>E48/12</f>
        <v>0.5</v>
      </c>
      <c r="G48" s="5">
        <v>2351.4</v>
      </c>
      <c r="I48" s="5"/>
      <c r="J48" s="6"/>
    </row>
    <row r="49" spans="1:10" s="12" customFormat="1" ht="15">
      <c r="A49" s="49" t="s">
        <v>129</v>
      </c>
      <c r="B49" s="43" t="s">
        <v>45</v>
      </c>
      <c r="C49" s="53" t="s">
        <v>148</v>
      </c>
      <c r="D49" s="45">
        <v>4017.51</v>
      </c>
      <c r="E49" s="44">
        <f>D49/G49</f>
        <v>1.71</v>
      </c>
      <c r="F49" s="50">
        <f>E49/12</f>
        <v>0.14</v>
      </c>
      <c r="G49" s="5">
        <v>2351.4</v>
      </c>
      <c r="I49" s="5"/>
      <c r="J49" s="6"/>
    </row>
    <row r="50" spans="1:10" s="12" customFormat="1" ht="15">
      <c r="A50" s="49" t="s">
        <v>130</v>
      </c>
      <c r="B50" s="43" t="s">
        <v>45</v>
      </c>
      <c r="C50" s="53" t="s">
        <v>148</v>
      </c>
      <c r="D50" s="45">
        <v>4017.51</v>
      </c>
      <c r="E50" s="44">
        <f>D50/G50</f>
        <v>1.71</v>
      </c>
      <c r="F50" s="50">
        <f>E50/12</f>
        <v>0.14</v>
      </c>
      <c r="G50" s="5">
        <v>2351.4</v>
      </c>
      <c r="I50" s="5"/>
      <c r="J50" s="6"/>
    </row>
    <row r="51" spans="1:10" s="12" customFormat="1" ht="27" customHeight="1">
      <c r="A51" s="49" t="s">
        <v>20</v>
      </c>
      <c r="B51" s="43"/>
      <c r="C51" s="53" t="s">
        <v>150</v>
      </c>
      <c r="D51" s="45">
        <f>E51*G51</f>
        <v>5643.36</v>
      </c>
      <c r="E51" s="44">
        <f>F51*12</f>
        <v>2.4</v>
      </c>
      <c r="F51" s="50">
        <v>0.2</v>
      </c>
      <c r="G51" s="5">
        <v>2351.4</v>
      </c>
      <c r="I51" s="5"/>
      <c r="J51" s="6"/>
    </row>
    <row r="52" spans="1:10" s="12" customFormat="1" ht="27" customHeight="1">
      <c r="A52" s="83" t="s">
        <v>101</v>
      </c>
      <c r="B52" s="84" t="s">
        <v>62</v>
      </c>
      <c r="C52" s="53"/>
      <c r="D52" s="45"/>
      <c r="E52" s="44"/>
      <c r="F52" s="50"/>
      <c r="G52" s="5"/>
      <c r="I52" s="5"/>
      <c r="J52" s="6"/>
    </row>
    <row r="53" spans="1:10" s="12" customFormat="1" ht="27" customHeight="1">
      <c r="A53" s="83" t="s">
        <v>102</v>
      </c>
      <c r="B53" s="84" t="s">
        <v>62</v>
      </c>
      <c r="C53" s="53"/>
      <c r="D53" s="45"/>
      <c r="E53" s="44"/>
      <c r="F53" s="50"/>
      <c r="G53" s="5"/>
      <c r="I53" s="5"/>
      <c r="J53" s="6"/>
    </row>
    <row r="54" spans="1:10" s="12" customFormat="1" ht="27" customHeight="1">
      <c r="A54" s="83" t="s">
        <v>103</v>
      </c>
      <c r="B54" s="84" t="s">
        <v>53</v>
      </c>
      <c r="C54" s="53"/>
      <c r="D54" s="45"/>
      <c r="E54" s="44"/>
      <c r="F54" s="50"/>
      <c r="G54" s="5"/>
      <c r="I54" s="5"/>
      <c r="J54" s="6"/>
    </row>
    <row r="55" spans="1:10" s="12" customFormat="1" ht="27" customHeight="1">
      <c r="A55" s="83" t="s">
        <v>104</v>
      </c>
      <c r="B55" s="84" t="s">
        <v>62</v>
      </c>
      <c r="C55" s="53"/>
      <c r="D55" s="45"/>
      <c r="E55" s="44"/>
      <c r="F55" s="50"/>
      <c r="G55" s="5"/>
      <c r="I55" s="5"/>
      <c r="J55" s="6"/>
    </row>
    <row r="56" spans="1:10" s="12" customFormat="1" ht="27" customHeight="1">
      <c r="A56" s="83" t="s">
        <v>105</v>
      </c>
      <c r="B56" s="84" t="s">
        <v>62</v>
      </c>
      <c r="C56" s="53"/>
      <c r="D56" s="45"/>
      <c r="E56" s="44"/>
      <c r="F56" s="50"/>
      <c r="G56" s="5"/>
      <c r="I56" s="5"/>
      <c r="J56" s="6"/>
    </row>
    <row r="57" spans="1:10" s="12" customFormat="1" ht="27" customHeight="1">
      <c r="A57" s="83" t="s">
        <v>106</v>
      </c>
      <c r="B57" s="84" t="s">
        <v>62</v>
      </c>
      <c r="C57" s="53"/>
      <c r="D57" s="45"/>
      <c r="E57" s="44"/>
      <c r="F57" s="50"/>
      <c r="G57" s="5"/>
      <c r="I57" s="5"/>
      <c r="J57" s="6"/>
    </row>
    <row r="58" spans="1:10" s="12" customFormat="1" ht="27" customHeight="1">
      <c r="A58" s="83" t="s">
        <v>107</v>
      </c>
      <c r="B58" s="84" t="s">
        <v>62</v>
      </c>
      <c r="C58" s="53"/>
      <c r="D58" s="45"/>
      <c r="E58" s="44"/>
      <c r="F58" s="50"/>
      <c r="G58" s="5"/>
      <c r="I58" s="5"/>
      <c r="J58" s="6"/>
    </row>
    <row r="59" spans="1:10" s="12" customFormat="1" ht="27" customHeight="1">
      <c r="A59" s="83" t="s">
        <v>108</v>
      </c>
      <c r="B59" s="84" t="s">
        <v>62</v>
      </c>
      <c r="C59" s="53"/>
      <c r="D59" s="45"/>
      <c r="E59" s="44"/>
      <c r="F59" s="50"/>
      <c r="G59" s="5"/>
      <c r="I59" s="5"/>
      <c r="J59" s="6"/>
    </row>
    <row r="60" spans="1:10" s="12" customFormat="1" ht="27" customHeight="1">
      <c r="A60" s="83" t="s">
        <v>109</v>
      </c>
      <c r="B60" s="84" t="s">
        <v>62</v>
      </c>
      <c r="C60" s="53"/>
      <c r="D60" s="45"/>
      <c r="E60" s="44"/>
      <c r="F60" s="50"/>
      <c r="G60" s="5"/>
      <c r="I60" s="5"/>
      <c r="J60" s="6"/>
    </row>
    <row r="61" spans="1:10" s="5" customFormat="1" ht="18" customHeight="1">
      <c r="A61" s="49" t="s">
        <v>22</v>
      </c>
      <c r="B61" s="43" t="s">
        <v>23</v>
      </c>
      <c r="C61" s="53" t="s">
        <v>151</v>
      </c>
      <c r="D61" s="45">
        <f>E61*G61</f>
        <v>1975.18</v>
      </c>
      <c r="E61" s="44">
        <f>F61*12</f>
        <v>0.84</v>
      </c>
      <c r="F61" s="50">
        <v>0.07</v>
      </c>
      <c r="G61" s="5">
        <v>2351.4</v>
      </c>
      <c r="J61" s="6"/>
    </row>
    <row r="62" spans="1:10" s="5" customFormat="1" ht="18" customHeight="1">
      <c r="A62" s="49" t="s">
        <v>24</v>
      </c>
      <c r="B62" s="54" t="s">
        <v>25</v>
      </c>
      <c r="C62" s="55" t="s">
        <v>151</v>
      </c>
      <c r="D62" s="45">
        <v>1241.54</v>
      </c>
      <c r="E62" s="44">
        <f>D62/G62</f>
        <v>0.53</v>
      </c>
      <c r="F62" s="56">
        <f>E62/12</f>
        <v>0.04</v>
      </c>
      <c r="G62" s="5">
        <v>2351.4</v>
      </c>
      <c r="J62" s="6"/>
    </row>
    <row r="63" spans="1:10" s="52" customFormat="1" ht="30">
      <c r="A63" s="49" t="s">
        <v>21</v>
      </c>
      <c r="B63" s="43"/>
      <c r="C63" s="53" t="s">
        <v>131</v>
      </c>
      <c r="D63" s="45">
        <v>2849.1</v>
      </c>
      <c r="E63" s="44">
        <f>D63/G63</f>
        <v>1.21</v>
      </c>
      <c r="F63" s="50">
        <f>E63/12</f>
        <v>0.1</v>
      </c>
      <c r="G63" s="5">
        <v>2351.4</v>
      </c>
      <c r="I63" s="5"/>
      <c r="J63" s="6"/>
    </row>
    <row r="64" spans="1:10" s="52" customFormat="1" ht="23.25" customHeight="1">
      <c r="A64" s="49" t="s">
        <v>30</v>
      </c>
      <c r="B64" s="43"/>
      <c r="C64" s="44" t="s">
        <v>152</v>
      </c>
      <c r="D64" s="44">
        <f>D65+D66+D67+D68+D69+D70+D71+D74+D75+D76+D77+D78+D79</f>
        <v>28415.46</v>
      </c>
      <c r="E64" s="44">
        <f>D64/G64</f>
        <v>12.08</v>
      </c>
      <c r="F64" s="46">
        <f>E64/12</f>
        <v>1.01</v>
      </c>
      <c r="G64" s="5">
        <v>2351.4</v>
      </c>
      <c r="I64" s="5"/>
      <c r="J64" s="6"/>
    </row>
    <row r="65" spans="1:10" s="12" customFormat="1" ht="15">
      <c r="A65" s="14" t="s">
        <v>36</v>
      </c>
      <c r="B65" s="15" t="s">
        <v>15</v>
      </c>
      <c r="C65" s="16"/>
      <c r="D65" s="17">
        <v>358.41</v>
      </c>
      <c r="E65" s="16"/>
      <c r="F65" s="18"/>
      <c r="G65" s="5">
        <v>2351.4</v>
      </c>
      <c r="I65" s="5"/>
      <c r="J65" s="6"/>
    </row>
    <row r="66" spans="1:10" s="12" customFormat="1" ht="15">
      <c r="A66" s="14" t="s">
        <v>16</v>
      </c>
      <c r="B66" s="15" t="s">
        <v>19</v>
      </c>
      <c r="C66" s="16"/>
      <c r="D66" s="17">
        <v>1010.84</v>
      </c>
      <c r="E66" s="16"/>
      <c r="F66" s="18"/>
      <c r="G66" s="5">
        <v>2351.4</v>
      </c>
      <c r="I66" s="5"/>
      <c r="J66" s="6"/>
    </row>
    <row r="67" spans="1:10" s="12" customFormat="1" ht="15">
      <c r="A67" s="14" t="s">
        <v>61</v>
      </c>
      <c r="B67" s="15" t="s">
        <v>15</v>
      </c>
      <c r="C67" s="16"/>
      <c r="D67" s="17">
        <v>1801.23</v>
      </c>
      <c r="E67" s="16"/>
      <c r="F67" s="18"/>
      <c r="G67" s="5">
        <v>2351.4</v>
      </c>
      <c r="I67" s="5"/>
      <c r="J67" s="6"/>
    </row>
    <row r="68" spans="1:10" s="12" customFormat="1" ht="15">
      <c r="A68" s="14" t="s">
        <v>41</v>
      </c>
      <c r="B68" s="15" t="s">
        <v>15</v>
      </c>
      <c r="C68" s="16"/>
      <c r="D68" s="17">
        <v>1926.34</v>
      </c>
      <c r="E68" s="16"/>
      <c r="F68" s="18"/>
      <c r="G68" s="5">
        <v>2351.4</v>
      </c>
      <c r="I68" s="5"/>
      <c r="J68" s="6"/>
    </row>
    <row r="69" spans="1:10" s="12" customFormat="1" ht="15">
      <c r="A69" s="14" t="s">
        <v>40</v>
      </c>
      <c r="B69" s="15" t="s">
        <v>15</v>
      </c>
      <c r="C69" s="16"/>
      <c r="D69" s="17">
        <v>3852.7</v>
      </c>
      <c r="E69" s="16"/>
      <c r="F69" s="18"/>
      <c r="G69" s="5">
        <v>2351.4</v>
      </c>
      <c r="I69" s="5"/>
      <c r="J69" s="6"/>
    </row>
    <row r="70" spans="1:10" s="12" customFormat="1" ht="15">
      <c r="A70" s="14" t="s">
        <v>51</v>
      </c>
      <c r="B70" s="70" t="s">
        <v>15</v>
      </c>
      <c r="C70" s="16"/>
      <c r="D70" s="17">
        <v>6441.14</v>
      </c>
      <c r="E70" s="16"/>
      <c r="F70" s="18"/>
      <c r="G70" s="5">
        <v>2351.4</v>
      </c>
      <c r="I70" s="5"/>
      <c r="J70" s="6"/>
    </row>
    <row r="71" spans="1:10" s="12" customFormat="1" ht="15">
      <c r="A71" s="14" t="s">
        <v>17</v>
      </c>
      <c r="B71" s="15" t="s">
        <v>15</v>
      </c>
      <c r="C71" s="16"/>
      <c r="D71" s="17">
        <v>1010.85</v>
      </c>
      <c r="E71" s="16"/>
      <c r="F71" s="18"/>
      <c r="G71" s="5">
        <v>2351.4</v>
      </c>
      <c r="I71" s="5"/>
      <c r="J71" s="6"/>
    </row>
    <row r="72" spans="1:10" s="12" customFormat="1" ht="15" hidden="1">
      <c r="A72" s="14" t="s">
        <v>39</v>
      </c>
      <c r="B72" s="15" t="s">
        <v>15</v>
      </c>
      <c r="C72" s="16"/>
      <c r="D72" s="17">
        <f>E72*G72</f>
        <v>0</v>
      </c>
      <c r="E72" s="16"/>
      <c r="F72" s="18"/>
      <c r="G72" s="5">
        <v>2351.4</v>
      </c>
      <c r="I72" s="5"/>
      <c r="J72" s="6"/>
    </row>
    <row r="73" spans="1:10" s="12" customFormat="1" ht="15" hidden="1">
      <c r="A73" s="14" t="s">
        <v>40</v>
      </c>
      <c r="B73" s="15" t="s">
        <v>19</v>
      </c>
      <c r="C73" s="16"/>
      <c r="D73" s="17">
        <f>E73*G73</f>
        <v>0</v>
      </c>
      <c r="E73" s="16"/>
      <c r="F73" s="18"/>
      <c r="G73" s="5">
        <v>2351.4</v>
      </c>
      <c r="I73" s="5"/>
      <c r="J73" s="6"/>
    </row>
    <row r="74" spans="1:10" s="12" customFormat="1" ht="15">
      <c r="A74" s="14" t="s">
        <v>39</v>
      </c>
      <c r="B74" s="70" t="s">
        <v>15</v>
      </c>
      <c r="C74" s="16"/>
      <c r="D74" s="17">
        <v>963.14</v>
      </c>
      <c r="E74" s="16"/>
      <c r="F74" s="18"/>
      <c r="G74" s="5">
        <v>2351.4</v>
      </c>
      <c r="I74" s="5"/>
      <c r="J74" s="6"/>
    </row>
    <row r="75" spans="1:10" s="12" customFormat="1" ht="15">
      <c r="A75" s="14" t="s">
        <v>18</v>
      </c>
      <c r="B75" s="15" t="s">
        <v>15</v>
      </c>
      <c r="C75" s="16"/>
      <c r="D75" s="17">
        <v>2723.73</v>
      </c>
      <c r="E75" s="16"/>
      <c r="F75" s="18"/>
      <c r="G75" s="5">
        <v>2351.4</v>
      </c>
      <c r="I75" s="5"/>
      <c r="J75" s="6"/>
    </row>
    <row r="76" spans="1:10" s="12" customFormat="1" ht="15">
      <c r="A76" s="14" t="s">
        <v>52</v>
      </c>
      <c r="B76" s="15" t="s">
        <v>15</v>
      </c>
      <c r="C76" s="16"/>
      <c r="D76" s="17">
        <v>6663.12</v>
      </c>
      <c r="E76" s="16"/>
      <c r="F76" s="18"/>
      <c r="G76" s="5">
        <v>2351.4</v>
      </c>
      <c r="I76" s="5"/>
      <c r="J76" s="6"/>
    </row>
    <row r="77" spans="1:10" s="12" customFormat="1" ht="15">
      <c r="A77" s="14" t="s">
        <v>110</v>
      </c>
      <c r="B77" s="15" t="s">
        <v>15</v>
      </c>
      <c r="C77" s="9"/>
      <c r="D77" s="17">
        <f>E77*G77</f>
        <v>0</v>
      </c>
      <c r="E77" s="16"/>
      <c r="F77" s="18"/>
      <c r="G77" s="5">
        <v>2351.4</v>
      </c>
      <c r="I77" s="5"/>
      <c r="J77" s="6"/>
    </row>
    <row r="78" spans="1:10" s="12" customFormat="1" ht="25.5">
      <c r="A78" s="14" t="s">
        <v>111</v>
      </c>
      <c r="B78" s="70" t="s">
        <v>45</v>
      </c>
      <c r="C78" s="16"/>
      <c r="D78" s="17">
        <v>1663.96</v>
      </c>
      <c r="E78" s="16"/>
      <c r="F78" s="18"/>
      <c r="G78" s="5">
        <v>2351.4</v>
      </c>
      <c r="I78" s="5"/>
      <c r="J78" s="6"/>
    </row>
    <row r="79" spans="1:10" s="59" customFormat="1" ht="27" customHeight="1">
      <c r="A79" s="14" t="s">
        <v>112</v>
      </c>
      <c r="B79" s="84" t="s">
        <v>15</v>
      </c>
      <c r="C79" s="57"/>
      <c r="D79" s="85">
        <f>E79*G79</f>
        <v>0</v>
      </c>
      <c r="E79" s="88"/>
      <c r="F79" s="58"/>
      <c r="G79" s="5">
        <v>2351.4</v>
      </c>
      <c r="I79" s="5"/>
      <c r="J79" s="6"/>
    </row>
    <row r="80" spans="1:10" s="52" customFormat="1" ht="23.25" customHeight="1">
      <c r="A80" s="49" t="s">
        <v>33</v>
      </c>
      <c r="B80" s="43"/>
      <c r="C80" s="44" t="s">
        <v>153</v>
      </c>
      <c r="D80" s="44">
        <f>D84+D85+D92+D81+D82+D83+D86+D87</f>
        <v>36580.77</v>
      </c>
      <c r="E80" s="44">
        <f>D80/G80</f>
        <v>15.56</v>
      </c>
      <c r="F80" s="46">
        <f>E80/12</f>
        <v>1.3</v>
      </c>
      <c r="G80" s="5">
        <v>2351.4</v>
      </c>
      <c r="I80" s="5"/>
      <c r="J80" s="6"/>
    </row>
    <row r="81" spans="1:10" s="52" customFormat="1" ht="25.5">
      <c r="A81" s="14" t="s">
        <v>42</v>
      </c>
      <c r="B81" s="15" t="s">
        <v>43</v>
      </c>
      <c r="C81" s="44"/>
      <c r="D81" s="78">
        <v>1926.35</v>
      </c>
      <c r="E81" s="44"/>
      <c r="F81" s="46"/>
      <c r="G81" s="5"/>
      <c r="I81" s="5"/>
      <c r="J81" s="6"/>
    </row>
    <row r="82" spans="1:10" s="52" customFormat="1" ht="18.75" customHeight="1">
      <c r="A82" s="14" t="s">
        <v>116</v>
      </c>
      <c r="B82" s="70" t="s">
        <v>15</v>
      </c>
      <c r="C82" s="44"/>
      <c r="D82" s="78">
        <v>13424.22</v>
      </c>
      <c r="E82" s="44"/>
      <c r="F82" s="46"/>
      <c r="G82" s="5"/>
      <c r="I82" s="5"/>
      <c r="J82" s="6"/>
    </row>
    <row r="83" spans="1:10" s="52" customFormat="1" ht="20.25" customHeight="1">
      <c r="A83" s="14" t="s">
        <v>117</v>
      </c>
      <c r="B83" s="15" t="s">
        <v>7</v>
      </c>
      <c r="C83" s="44"/>
      <c r="D83" s="78">
        <v>6851.28</v>
      </c>
      <c r="E83" s="44"/>
      <c r="F83" s="46"/>
      <c r="G83" s="5"/>
      <c r="I83" s="5"/>
      <c r="J83" s="6"/>
    </row>
    <row r="84" spans="1:10" s="12" customFormat="1" ht="24" customHeight="1">
      <c r="A84" s="14" t="s">
        <v>113</v>
      </c>
      <c r="B84" s="70" t="s">
        <v>139</v>
      </c>
      <c r="C84" s="9"/>
      <c r="D84" s="90">
        <v>14378.92</v>
      </c>
      <c r="E84" s="16"/>
      <c r="F84" s="11"/>
      <c r="G84" s="5">
        <v>2351.4</v>
      </c>
      <c r="I84" s="5"/>
      <c r="J84" s="6"/>
    </row>
    <row r="85" spans="1:10" s="12" customFormat="1" ht="33.75" customHeight="1">
      <c r="A85" s="14" t="s">
        <v>111</v>
      </c>
      <c r="B85" s="70" t="s">
        <v>44</v>
      </c>
      <c r="C85" s="9"/>
      <c r="D85" s="90">
        <v>0</v>
      </c>
      <c r="E85" s="16"/>
      <c r="F85" s="18"/>
      <c r="G85" s="5">
        <v>2351.4</v>
      </c>
      <c r="I85" s="5"/>
      <c r="J85" s="6"/>
    </row>
    <row r="86" spans="1:10" s="12" customFormat="1" ht="15">
      <c r="A86" s="83" t="s">
        <v>114</v>
      </c>
      <c r="B86" s="70" t="s">
        <v>45</v>
      </c>
      <c r="C86" s="9"/>
      <c r="D86" s="17">
        <v>0</v>
      </c>
      <c r="E86" s="16"/>
      <c r="F86" s="18"/>
      <c r="G86" s="5"/>
      <c r="I86" s="5"/>
      <c r="J86" s="6"/>
    </row>
    <row r="87" spans="1:10" s="59" customFormat="1" ht="18.75" customHeight="1">
      <c r="A87" s="14" t="s">
        <v>115</v>
      </c>
      <c r="B87" s="70" t="s">
        <v>15</v>
      </c>
      <c r="C87" s="57"/>
      <c r="D87" s="85">
        <f>E87*G87</f>
        <v>0</v>
      </c>
      <c r="E87" s="57"/>
      <c r="F87" s="58"/>
      <c r="G87" s="5">
        <v>2351.4</v>
      </c>
      <c r="I87" s="5"/>
      <c r="J87" s="6"/>
    </row>
    <row r="88" spans="1:10" s="12" customFormat="1" ht="15">
      <c r="A88" s="49" t="s">
        <v>34</v>
      </c>
      <c r="B88" s="15"/>
      <c r="C88" s="53" t="s">
        <v>154</v>
      </c>
      <c r="D88" s="44">
        <f>D89+D90+D91</f>
        <v>0</v>
      </c>
      <c r="E88" s="44">
        <f>E89+E90+E91</f>
        <v>0</v>
      </c>
      <c r="F88" s="46">
        <f>F89+F90+F91</f>
        <v>0</v>
      </c>
      <c r="G88" s="5">
        <v>2351.4</v>
      </c>
      <c r="I88" s="5"/>
      <c r="J88" s="6"/>
    </row>
    <row r="89" spans="1:10" s="12" customFormat="1" ht="21.75" customHeight="1">
      <c r="A89" s="14" t="s">
        <v>118</v>
      </c>
      <c r="B89" s="15" t="s">
        <v>15</v>
      </c>
      <c r="C89" s="53"/>
      <c r="D89" s="17">
        <v>0</v>
      </c>
      <c r="E89" s="16"/>
      <c r="F89" s="18"/>
      <c r="G89" s="5">
        <v>2351.4</v>
      </c>
      <c r="I89" s="5"/>
      <c r="J89" s="6"/>
    </row>
    <row r="90" spans="1:10" s="12" customFormat="1" ht="20.25" customHeight="1">
      <c r="A90" s="83" t="s">
        <v>119</v>
      </c>
      <c r="B90" s="70" t="s">
        <v>45</v>
      </c>
      <c r="C90" s="53"/>
      <c r="D90" s="17">
        <f>E90*G90</f>
        <v>0</v>
      </c>
      <c r="E90" s="16"/>
      <c r="F90" s="18"/>
      <c r="G90" s="5">
        <v>2351.4</v>
      </c>
      <c r="I90" s="5"/>
      <c r="J90" s="6"/>
    </row>
    <row r="91" spans="1:10" s="12" customFormat="1" ht="20.25" customHeight="1">
      <c r="A91" s="14" t="s">
        <v>120</v>
      </c>
      <c r="B91" s="70" t="s">
        <v>44</v>
      </c>
      <c r="C91" s="53"/>
      <c r="D91" s="17">
        <v>0</v>
      </c>
      <c r="E91" s="16"/>
      <c r="F91" s="11"/>
      <c r="G91" s="5">
        <v>2351.4</v>
      </c>
      <c r="I91" s="5"/>
      <c r="J91" s="6"/>
    </row>
    <row r="92" spans="1:10" s="12" customFormat="1" ht="25.5" customHeight="1">
      <c r="A92" s="14" t="s">
        <v>121</v>
      </c>
      <c r="B92" s="70" t="s">
        <v>45</v>
      </c>
      <c r="C92" s="44"/>
      <c r="D92" s="10">
        <v>0</v>
      </c>
      <c r="E92" s="9"/>
      <c r="F92" s="11"/>
      <c r="G92" s="5">
        <v>2351.4</v>
      </c>
      <c r="I92" s="5"/>
      <c r="J92" s="6"/>
    </row>
    <row r="93" spans="1:10" s="12" customFormat="1" ht="15">
      <c r="A93" s="49" t="s">
        <v>122</v>
      </c>
      <c r="B93" s="15"/>
      <c r="C93" s="53" t="s">
        <v>155</v>
      </c>
      <c r="D93" s="44">
        <f>D94+D95+D96+D97+D98+D99</f>
        <v>9307.61</v>
      </c>
      <c r="E93" s="44">
        <f>D93/G93</f>
        <v>3.96</v>
      </c>
      <c r="F93" s="46">
        <f>E93/12</f>
        <v>0.33</v>
      </c>
      <c r="G93" s="5">
        <v>2351.4</v>
      </c>
      <c r="I93" s="5"/>
      <c r="J93" s="6"/>
    </row>
    <row r="94" spans="1:10" s="12" customFormat="1" ht="21" customHeight="1">
      <c r="A94" s="14" t="s">
        <v>31</v>
      </c>
      <c r="B94" s="15" t="s">
        <v>7</v>
      </c>
      <c r="C94" s="53"/>
      <c r="D94" s="17">
        <v>0</v>
      </c>
      <c r="E94" s="16"/>
      <c r="F94" s="18"/>
      <c r="G94" s="5">
        <v>2351.4</v>
      </c>
      <c r="I94" s="5"/>
      <c r="J94" s="6"/>
    </row>
    <row r="95" spans="1:10" s="12" customFormat="1" ht="40.5" customHeight="1">
      <c r="A95" s="14" t="s">
        <v>123</v>
      </c>
      <c r="B95" s="15" t="s">
        <v>15</v>
      </c>
      <c r="C95" s="53"/>
      <c r="D95" s="17">
        <v>4922.14</v>
      </c>
      <c r="E95" s="16"/>
      <c r="F95" s="18"/>
      <c r="G95" s="5">
        <v>2351.4</v>
      </c>
      <c r="I95" s="5"/>
      <c r="J95" s="6"/>
    </row>
    <row r="96" spans="1:10" s="12" customFormat="1" ht="43.5" customHeight="1">
      <c r="A96" s="14" t="s">
        <v>124</v>
      </c>
      <c r="B96" s="15" t="s">
        <v>15</v>
      </c>
      <c r="C96" s="53"/>
      <c r="D96" s="17">
        <v>1006.81</v>
      </c>
      <c r="E96" s="16"/>
      <c r="F96" s="18"/>
      <c r="G96" s="5">
        <v>2351.4</v>
      </c>
      <c r="I96" s="5"/>
      <c r="J96" s="6"/>
    </row>
    <row r="97" spans="1:10" s="12" customFormat="1" ht="25.5">
      <c r="A97" s="14" t="s">
        <v>46</v>
      </c>
      <c r="B97" s="15" t="s">
        <v>10</v>
      </c>
      <c r="C97" s="53"/>
      <c r="D97" s="17">
        <v>3378.66</v>
      </c>
      <c r="E97" s="16"/>
      <c r="F97" s="18"/>
      <c r="G97" s="5">
        <v>2351.4</v>
      </c>
      <c r="I97" s="5"/>
      <c r="J97" s="6"/>
    </row>
    <row r="98" spans="1:10" s="12" customFormat="1" ht="19.5" customHeight="1">
      <c r="A98" s="14" t="s">
        <v>37</v>
      </c>
      <c r="B98" s="70" t="s">
        <v>66</v>
      </c>
      <c r="C98" s="53"/>
      <c r="D98" s="85">
        <v>0</v>
      </c>
      <c r="E98" s="16"/>
      <c r="F98" s="11"/>
      <c r="G98" s="5">
        <v>2351.4</v>
      </c>
      <c r="I98" s="5"/>
      <c r="J98" s="6"/>
    </row>
    <row r="99" spans="1:10" s="12" customFormat="1" ht="52.5" customHeight="1">
      <c r="A99" s="14" t="s">
        <v>125</v>
      </c>
      <c r="B99" s="70" t="s">
        <v>62</v>
      </c>
      <c r="C99" s="53"/>
      <c r="D99" s="85">
        <v>0</v>
      </c>
      <c r="E99" s="16"/>
      <c r="F99" s="11"/>
      <c r="G99" s="5">
        <v>2351.4</v>
      </c>
      <c r="I99" s="5"/>
      <c r="J99" s="6"/>
    </row>
    <row r="100" spans="1:10" s="12" customFormat="1" ht="15">
      <c r="A100" s="49" t="s">
        <v>35</v>
      </c>
      <c r="B100" s="15"/>
      <c r="C100" s="53" t="s">
        <v>156</v>
      </c>
      <c r="D100" s="44">
        <f>D101</f>
        <v>1208.01</v>
      </c>
      <c r="E100" s="44">
        <f>D100/G100</f>
        <v>0.51</v>
      </c>
      <c r="F100" s="46">
        <f>E100/12</f>
        <v>0.04</v>
      </c>
      <c r="G100" s="5">
        <v>2351.4</v>
      </c>
      <c r="I100" s="5"/>
      <c r="J100" s="6"/>
    </row>
    <row r="101" spans="1:10" s="12" customFormat="1" ht="15">
      <c r="A101" s="14" t="s">
        <v>32</v>
      </c>
      <c r="B101" s="15" t="s">
        <v>15</v>
      </c>
      <c r="C101" s="53"/>
      <c r="D101" s="17">
        <v>1208.01</v>
      </c>
      <c r="E101" s="16"/>
      <c r="F101" s="18"/>
      <c r="G101" s="5">
        <v>2351.4</v>
      </c>
      <c r="I101" s="5"/>
      <c r="J101" s="6"/>
    </row>
    <row r="102" spans="1:10" s="5" customFormat="1" ht="15">
      <c r="A102" s="49" t="s">
        <v>38</v>
      </c>
      <c r="B102" s="43"/>
      <c r="C102" s="44" t="s">
        <v>157</v>
      </c>
      <c r="D102" s="44">
        <f>D103+D104</f>
        <v>7573.37</v>
      </c>
      <c r="E102" s="44">
        <f>D102/G102</f>
        <v>3.22</v>
      </c>
      <c r="F102" s="46">
        <f>E102/12</f>
        <v>0.27</v>
      </c>
      <c r="G102" s="5">
        <v>2351.4</v>
      </c>
      <c r="J102" s="6"/>
    </row>
    <row r="103" spans="1:10" s="12" customFormat="1" ht="44.25" customHeight="1">
      <c r="A103" s="83" t="s">
        <v>126</v>
      </c>
      <c r="B103" s="70" t="s">
        <v>19</v>
      </c>
      <c r="C103" s="53"/>
      <c r="D103" s="17">
        <v>7573.37</v>
      </c>
      <c r="E103" s="16"/>
      <c r="F103" s="18"/>
      <c r="G103" s="5">
        <v>2351.4</v>
      </c>
      <c r="I103" s="5"/>
      <c r="J103" s="13"/>
    </row>
    <row r="104" spans="1:10" s="12" customFormat="1" ht="25.5">
      <c r="A104" s="83" t="s">
        <v>164</v>
      </c>
      <c r="B104" s="70" t="s">
        <v>62</v>
      </c>
      <c r="C104" s="53"/>
      <c r="D104" s="17">
        <v>0</v>
      </c>
      <c r="E104" s="16"/>
      <c r="F104" s="18"/>
      <c r="G104" s="5">
        <v>2351.4</v>
      </c>
      <c r="I104" s="5"/>
      <c r="J104" s="13"/>
    </row>
    <row r="105" spans="1:10" s="12" customFormat="1" ht="15">
      <c r="A105" s="49" t="s">
        <v>127</v>
      </c>
      <c r="B105" s="70"/>
      <c r="C105" s="44" t="s">
        <v>158</v>
      </c>
      <c r="D105" s="45">
        <f>D106+D107</f>
        <v>0</v>
      </c>
      <c r="E105" s="44">
        <f>D105/G105</f>
        <v>0</v>
      </c>
      <c r="F105" s="46">
        <f>E105/12</f>
        <v>0</v>
      </c>
      <c r="G105" s="5">
        <v>2351.4</v>
      </c>
      <c r="I105" s="5"/>
      <c r="J105" s="13"/>
    </row>
    <row r="106" spans="1:10" s="12" customFormat="1" ht="15">
      <c r="A106" s="83" t="s">
        <v>140</v>
      </c>
      <c r="B106" s="70" t="s">
        <v>141</v>
      </c>
      <c r="C106" s="44"/>
      <c r="D106" s="10">
        <v>0</v>
      </c>
      <c r="E106" s="9"/>
      <c r="F106" s="11"/>
      <c r="G106" s="5"/>
      <c r="I106" s="5"/>
      <c r="J106" s="13"/>
    </row>
    <row r="107" spans="1:10" s="12" customFormat="1" ht="15">
      <c r="A107" s="83" t="s">
        <v>142</v>
      </c>
      <c r="B107" s="70" t="s">
        <v>141</v>
      </c>
      <c r="C107" s="44"/>
      <c r="D107" s="10">
        <v>0</v>
      </c>
      <c r="E107" s="9"/>
      <c r="F107" s="11"/>
      <c r="G107" s="5"/>
      <c r="I107" s="5"/>
      <c r="J107" s="13"/>
    </row>
    <row r="108" spans="1:10" s="12" customFormat="1" ht="15">
      <c r="A108" s="49" t="s">
        <v>67</v>
      </c>
      <c r="B108" s="43" t="s">
        <v>68</v>
      </c>
      <c r="C108" s="44"/>
      <c r="D108" s="45">
        <v>0</v>
      </c>
      <c r="E108" s="44">
        <f>D108/G108</f>
        <v>0</v>
      </c>
      <c r="F108" s="46">
        <f>E108/12</f>
        <v>0</v>
      </c>
      <c r="G108" s="5">
        <v>2351.4</v>
      </c>
      <c r="I108" s="5"/>
      <c r="J108" s="13"/>
    </row>
    <row r="109" spans="1:10" s="12" customFormat="1" ht="15">
      <c r="A109" s="49" t="s">
        <v>145</v>
      </c>
      <c r="B109" s="43" t="s">
        <v>62</v>
      </c>
      <c r="C109" s="44"/>
      <c r="D109" s="45">
        <v>3100</v>
      </c>
      <c r="E109" s="44">
        <f>D109/G109</f>
        <v>1.32</v>
      </c>
      <c r="F109" s="46">
        <f>E109/12</f>
        <v>0.11</v>
      </c>
      <c r="G109" s="5">
        <v>2351.4</v>
      </c>
      <c r="I109" s="5"/>
      <c r="J109" s="13"/>
    </row>
    <row r="110" spans="1:10" s="5" customFormat="1" ht="161.25">
      <c r="A110" s="89" t="s">
        <v>163</v>
      </c>
      <c r="B110" s="43" t="s">
        <v>10</v>
      </c>
      <c r="C110" s="44"/>
      <c r="D110" s="44">
        <v>25000</v>
      </c>
      <c r="E110" s="44">
        <f>D110/G110</f>
        <v>10.63</v>
      </c>
      <c r="F110" s="46">
        <f>E110/12</f>
        <v>0.89</v>
      </c>
      <c r="G110" s="5">
        <v>2351.4</v>
      </c>
      <c r="J110" s="6"/>
    </row>
    <row r="111" spans="1:10" s="5" customFormat="1" ht="27" customHeight="1" thickBot="1">
      <c r="A111" s="75" t="s">
        <v>59</v>
      </c>
      <c r="B111" s="76" t="s">
        <v>9</v>
      </c>
      <c r="C111" s="77"/>
      <c r="D111" s="77">
        <f>E111*G111</f>
        <v>53611.92</v>
      </c>
      <c r="E111" s="77">
        <f>12*F111</f>
        <v>22.8</v>
      </c>
      <c r="F111" s="81">
        <v>1.9</v>
      </c>
      <c r="G111" s="5">
        <v>2351.4</v>
      </c>
      <c r="J111" s="6"/>
    </row>
    <row r="112" spans="1:10" s="5" customFormat="1" ht="19.5" thickBot="1">
      <c r="A112" s="1" t="s">
        <v>28</v>
      </c>
      <c r="B112" s="2"/>
      <c r="C112" s="3"/>
      <c r="D112" s="24">
        <f>D111+D110+D109+D108+D105+D102+D100+D93+D88+D80+D64+D63+D62+D61+D51+D50+D49+D48+D47+D46+D40+D39+D38+D27+D14</f>
        <v>522070.46</v>
      </c>
      <c r="E112" s="24">
        <f>E111+E110+E109+E108+E105+E102+E100+E93+E88+E80+E64+E63+E62+E61+E51+E50+E49+E48+E47+E46+E40+E39+E38+E27+E14</f>
        <v>222.03</v>
      </c>
      <c r="F112" s="24">
        <f>F111+F110+F109+F108+F105+F102+F100+F93+F88+F80+F64+F63+F62+F61+F51+F50+F49+F48+F47+F46+F40+F39+F38+F27+F14</f>
        <v>18.5</v>
      </c>
      <c r="G112" s="5">
        <v>2351.4</v>
      </c>
      <c r="J112" s="6"/>
    </row>
    <row r="113" spans="1:10" s="62" customFormat="1" ht="19.5">
      <c r="A113" s="60"/>
      <c r="B113" s="61"/>
      <c r="C113" s="61"/>
      <c r="D113" s="61"/>
      <c r="E113" s="61"/>
      <c r="F113" s="61"/>
      <c r="G113" s="5">
        <v>2351.4</v>
      </c>
      <c r="J113" s="63"/>
    </row>
    <row r="114" spans="1:10" s="62" customFormat="1" ht="20.25" thickBot="1">
      <c r="A114" s="60"/>
      <c r="B114" s="61"/>
      <c r="C114" s="61"/>
      <c r="D114" s="61"/>
      <c r="E114" s="61"/>
      <c r="F114" s="61"/>
      <c r="G114" s="5">
        <v>2351.4</v>
      </c>
      <c r="J114" s="63"/>
    </row>
    <row r="115" spans="1:10" s="5" customFormat="1" ht="30.75" thickBot="1">
      <c r="A115" s="1" t="s">
        <v>49</v>
      </c>
      <c r="B115" s="2"/>
      <c r="C115" s="3"/>
      <c r="D115" s="4">
        <f>D116+D117</f>
        <v>40431.47</v>
      </c>
      <c r="E115" s="4">
        <f>E116+E117</f>
        <v>17.19</v>
      </c>
      <c r="F115" s="4">
        <f>F116+F117</f>
        <v>1.44</v>
      </c>
      <c r="G115" s="5">
        <v>2351.4</v>
      </c>
      <c r="J115" s="6"/>
    </row>
    <row r="116" spans="1:10" s="12" customFormat="1" ht="20.25" customHeight="1">
      <c r="A116" s="14" t="s">
        <v>134</v>
      </c>
      <c r="B116" s="15"/>
      <c r="C116" s="16"/>
      <c r="D116" s="17">
        <v>8919.48</v>
      </c>
      <c r="E116" s="16">
        <f>D116/G116</f>
        <v>3.79</v>
      </c>
      <c r="F116" s="18">
        <f>E116/12</f>
        <v>0.32</v>
      </c>
      <c r="G116" s="5">
        <v>2351.4</v>
      </c>
      <c r="H116" s="5"/>
      <c r="J116" s="13"/>
    </row>
    <row r="117" spans="1:10" s="12" customFormat="1" ht="16.5" customHeight="1">
      <c r="A117" s="19" t="s">
        <v>138</v>
      </c>
      <c r="B117" s="15"/>
      <c r="C117" s="16"/>
      <c r="D117" s="16">
        <v>31511.99</v>
      </c>
      <c r="E117" s="16">
        <f>D117/G117</f>
        <v>13.4</v>
      </c>
      <c r="F117" s="16">
        <f>E117/12</f>
        <v>1.12</v>
      </c>
      <c r="G117" s="5">
        <v>2351.4</v>
      </c>
      <c r="H117" s="5"/>
      <c r="J117" s="13"/>
    </row>
    <row r="118" spans="1:10" s="12" customFormat="1" ht="16.5" customHeight="1">
      <c r="A118" s="20"/>
      <c r="B118" s="21"/>
      <c r="C118" s="22"/>
      <c r="D118" s="22"/>
      <c r="E118" s="22"/>
      <c r="F118" s="22"/>
      <c r="G118" s="5"/>
      <c r="H118" s="5"/>
      <c r="J118" s="13"/>
    </row>
    <row r="119" spans="1:10" s="12" customFormat="1" ht="16.5" customHeight="1">
      <c r="A119" s="20"/>
      <c r="B119" s="21"/>
      <c r="C119" s="22"/>
      <c r="D119" s="22"/>
      <c r="E119" s="22"/>
      <c r="F119" s="22"/>
      <c r="G119" s="5"/>
      <c r="H119" s="5"/>
      <c r="J119" s="13"/>
    </row>
    <row r="120" spans="1:10" s="12" customFormat="1" ht="16.5" customHeight="1" thickBot="1">
      <c r="A120" s="20"/>
      <c r="B120" s="21"/>
      <c r="C120" s="22"/>
      <c r="D120" s="22"/>
      <c r="E120" s="22"/>
      <c r="F120" s="22"/>
      <c r="G120" s="5"/>
      <c r="H120" s="5"/>
      <c r="J120" s="13"/>
    </row>
    <row r="121" spans="1:10" s="25" customFormat="1" ht="19.5" thickBot="1">
      <c r="A121" s="1" t="s">
        <v>50</v>
      </c>
      <c r="B121" s="23"/>
      <c r="C121" s="24"/>
      <c r="D121" s="24">
        <f>D112+D115</f>
        <v>562501.93</v>
      </c>
      <c r="E121" s="24">
        <f>E112+E115</f>
        <v>239.22</v>
      </c>
      <c r="F121" s="24">
        <f>F112+F115</f>
        <v>19.94</v>
      </c>
      <c r="J121" s="26"/>
    </row>
    <row r="122" spans="1:10" s="25" customFormat="1" ht="18.75">
      <c r="A122" s="67"/>
      <c r="B122" s="68"/>
      <c r="C122" s="69"/>
      <c r="D122" s="69"/>
      <c r="E122" s="69"/>
      <c r="F122" s="69"/>
      <c r="J122" s="26"/>
    </row>
    <row r="123" spans="1:10" s="25" customFormat="1" ht="43.5" customHeight="1">
      <c r="A123" s="107" t="s">
        <v>165</v>
      </c>
      <c r="B123" s="108" t="s">
        <v>7</v>
      </c>
      <c r="C123" s="109" t="s">
        <v>166</v>
      </c>
      <c r="D123" s="108"/>
      <c r="E123" s="110"/>
      <c r="F123" s="111">
        <v>50</v>
      </c>
      <c r="G123" s="25">
        <v>2351.4</v>
      </c>
      <c r="J123" s="26"/>
    </row>
    <row r="124" spans="1:10" s="25" customFormat="1" ht="18.75">
      <c r="A124" s="67"/>
      <c r="B124" s="68"/>
      <c r="C124" s="69"/>
      <c r="D124" s="69"/>
      <c r="E124" s="69"/>
      <c r="F124" s="69"/>
      <c r="J124" s="26"/>
    </row>
    <row r="125" spans="1:10" s="25" customFormat="1" ht="18.75">
      <c r="A125" s="67"/>
      <c r="B125" s="68"/>
      <c r="C125" s="69"/>
      <c r="D125" s="69"/>
      <c r="E125" s="69"/>
      <c r="F125" s="69"/>
      <c r="J125" s="26"/>
    </row>
    <row r="126" s="64" customFormat="1" ht="12.75">
      <c r="J126" s="65"/>
    </row>
    <row r="127" s="64" customFormat="1" ht="12.75">
      <c r="J127" s="65"/>
    </row>
    <row r="128" s="64" customFormat="1" ht="12.75">
      <c r="J128" s="65"/>
    </row>
    <row r="129" spans="1:4" s="64" customFormat="1" ht="14.25">
      <c r="A129" s="101" t="s">
        <v>26</v>
      </c>
      <c r="B129" s="101"/>
      <c r="C129" s="101"/>
      <c r="D129" s="101"/>
    </row>
    <row r="130" s="64" customFormat="1" ht="12.75"/>
    <row r="131" s="64" customFormat="1" ht="12.75">
      <c r="A131" s="66" t="s">
        <v>27</v>
      </c>
    </row>
    <row r="132" s="64" customFormat="1" ht="12.75">
      <c r="J132" s="65"/>
    </row>
    <row r="133" s="64" customFormat="1" ht="12.75">
      <c r="J133" s="65"/>
    </row>
    <row r="134" s="64" customFormat="1" ht="12.75">
      <c r="J134" s="65"/>
    </row>
    <row r="135" s="64" customFormat="1" ht="12.75">
      <c r="J135" s="65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9:D12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2016-07-21T11:40:47Z</cp:lastPrinted>
  <dcterms:created xsi:type="dcterms:W3CDTF">2010-04-02T14:46:04Z</dcterms:created>
  <dcterms:modified xsi:type="dcterms:W3CDTF">2016-07-21T11:59:05Z</dcterms:modified>
  <cp:category/>
  <cp:version/>
  <cp:contentType/>
  <cp:contentStatus/>
</cp:coreProperties>
</file>