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3"/>
  </bookViews>
  <sheets>
    <sheet name="проект -1  290 Пост." sheetId="1" r:id="rId1"/>
    <sheet name="проект -2  290 Пост." sheetId="2" r:id="rId2"/>
    <sheet name="по заявлению" sheetId="3" r:id="rId3"/>
    <sheet name="по голосованию" sheetId="4" r:id="rId4"/>
  </sheets>
  <definedNames>
    <definedName name="_xlnm.Print_Area" localSheetId="3">'по голосованию'!$A$1:$F$132</definedName>
    <definedName name="_xlnm.Print_Area" localSheetId="2">'по заявлению'!$A$1:$F$134</definedName>
    <definedName name="_xlnm.Print_Area" localSheetId="0">'проект -1  290 Пост.'!$A$1:$F$140</definedName>
    <definedName name="_xlnm.Print_Area" localSheetId="1">'проект -2  290 Пост.'!$A$1:$F$142</definedName>
  </definedNames>
  <calcPr fullCalcOnLoad="1" fullPrecision="0"/>
</workbook>
</file>

<file path=xl/sharedStrings.xml><?xml version="1.0" encoding="utf-8"?>
<sst xmlns="http://schemas.openxmlformats.org/spreadsheetml/2006/main" count="922" uniqueCount="180">
  <si>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</si>
  <si>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</si>
  <si>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</si>
  <si>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</si>
  <si>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</si>
  <si>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</si>
  <si>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</si>
  <si>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</si>
  <si>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</si>
  <si>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</si>
  <si>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</si>
  <si>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</si>
  <si>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</si>
  <si>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</si>
  <si>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</si>
  <si>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</si>
  <si>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</si>
  <si>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</si>
  <si>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</si>
  <si>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</si>
  <si>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</si>
  <si>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</si>
  <si>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</si>
  <si>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</si>
  <si>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</si>
  <si>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</si>
  <si>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</si>
  <si>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</si>
  <si>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</si>
  <si>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</si>
  <si>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</si>
  <si>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</si>
  <si>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</si>
  <si>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</si>
  <si>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</si>
  <si>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</si>
  <si>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</si>
  <si>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</si>
  <si>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</si>
  <si>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</si>
  <si>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</si>
  <si>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</si>
  <si>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</si>
  <si>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</si>
  <si>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</si>
  <si>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</si>
  <si>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</si>
  <si>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</si>
  <si>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</si>
  <si>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</si>
  <si>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</si>
  <si>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</si>
  <si>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</si>
  <si>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</si>
  <si>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</si>
  <si>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</si>
  <si>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</si>
  <si>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</si>
  <si>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по адресу: ул.Ленинского Комсомола, д.29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</si>
  <si>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</si>
  <si>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</si>
  <si>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</si>
  <si>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</si>
  <si>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</si>
  <si>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Дополнительные работы  (текущий ремонт), в т.ч.:</t>
  </si>
  <si>
    <t>постоянно</t>
  </si>
  <si>
    <t>ведение технической документации</t>
  </si>
  <si>
    <t>очистка урн от мусора</t>
  </si>
  <si>
    <t>замена насоса ГВС / резерв/</t>
  </si>
  <si>
    <t>очистка от снега и наледи подъездных козырьков</t>
  </si>
  <si>
    <t>Сбор, вывоз и утилизация ТБО*, руб/м2</t>
  </si>
  <si>
    <t>учет работ по капремонту</t>
  </si>
  <si>
    <t>1 раз в 3 года</t>
  </si>
  <si>
    <t>Итого: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</si>
  <si>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</si>
  <si>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</si>
  <si>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гидравлическое испытание эл.узлов и запорной арматуры</t>
  </si>
  <si>
    <t>подключение системы отопления с регулировкой с переводом системы ГВС на зимнюю схему</t>
  </si>
  <si>
    <t>2016  -2017 гг.</t>
  </si>
  <si>
    <t>(стоимость услуг  увеличена на 10  % в соответствии с уровнем инфляции 2015 г.)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</si>
  <si>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</si>
  <si>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</si>
  <si>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</si>
  <si>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</si>
  <si>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</si>
  <si>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</si>
  <si>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</si>
  <si>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</si>
  <si>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</si>
  <si>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</si>
  <si>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</si>
  <si>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</si>
  <si>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</si>
  <si>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</si>
  <si>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</si>
  <si>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</si>
  <si>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</si>
  <si>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</si>
  <si>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</si>
  <si>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</si>
  <si>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</si>
  <si>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</si>
  <si>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</si>
  <si>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</si>
  <si>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</si>
  <si>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</si>
  <si>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автоматических запирающих устройств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</si>
  <si>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</si>
  <si>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</si>
  <si>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</si>
  <si>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1 шт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</si>
  <si>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</si>
  <si>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</si>
  <si>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</si>
  <si>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</si>
  <si>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</si>
  <si>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</si>
  <si>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</si>
  <si>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</si>
  <si>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</si>
  <si>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</si>
  <si>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ГВ С</t>
  </si>
  <si>
    <t>работа по очистке водяного подогревателя для удаления накипи-коррозийных отложений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</si>
  <si>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</si>
  <si>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</si>
  <si>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</si>
  <si>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</si>
  <si>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</si>
  <si>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</si>
  <si>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восстановление общедомового уличного освещения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</si>
  <si>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</si>
  <si>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</si>
  <si>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</si>
  <si>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</si>
  <si>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устранение неплотностей в вентиляционных каналах и шахтах, устранение засоров в каналах</t>
  </si>
  <si>
    <t>( S жилые + нежилые = 2370,7 м2;   S придом.тер. = 3148,89 кв.м 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</si>
  <si>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органов)</t>
    </r>
  </si>
  <si>
    <t>Ремонт межпанельных швов - 100 мп</t>
  </si>
  <si>
    <t>Ремонт мягкой кровли в один слой - 50 м2</t>
  </si>
  <si>
    <t>Ремонт отмостки - 147,4 м2</t>
  </si>
  <si>
    <t>Замена окон в подъездах на пластиковые - 18 шт.</t>
  </si>
  <si>
    <t>Косметический ремонт подъездов - 6 шт.</t>
  </si>
  <si>
    <t>Смена задвижек ввод ХВС на ВВП диам. 50 мм - 2 шт.; ХВС (общий ввод) диам. 80 мм - 2 шт.</t>
  </si>
  <si>
    <t>Смена трубопроводов водоотведения диам. 100 мм с чугуна на ПВХ - 24 мп</t>
  </si>
  <si>
    <t>Изготовление креплений (стойки под трубопроводы ГВС) трубы диам. 32 мм - 10 мп</t>
  </si>
  <si>
    <t>Изоляция трубопроводов "К-FLEX" ХВС диам. 57 мм - 50 мп</t>
  </si>
  <si>
    <t>Изоляция трубопроводов "К-FLEX" ГВС диам. 76 мм - 30 мп, диам. 89 мм - 15 мп</t>
  </si>
  <si>
    <t>Установка ДД (датчиков движения) на этажных площадках - 24 шт.</t>
  </si>
  <si>
    <t xml:space="preserve">перенос ТСП на границу балансовой принадлежности </t>
  </si>
  <si>
    <t>2370,7 м2</t>
  </si>
  <si>
    <t>3148,89 м2</t>
  </si>
  <si>
    <t>2 пробы</t>
  </si>
  <si>
    <t>ревизия задвижек СТС  (диам. 80 мм - 1 шт)</t>
  </si>
  <si>
    <t>смена задвижек СТС на эл. узле (ввод на элеватор) диам. 50 мм - 1 шт.</t>
  </si>
  <si>
    <t>ревизия  задвижек  ХВС   диам.80 мм - 2 шт.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</si>
  <si>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</si>
  <si>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</si>
  <si>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Замена  общедомовых приборов учета теплоэнергии</t>
  </si>
  <si>
    <t>Проект- 2 (с учетом замены  общедомового прибора учета теплоэнергии)</t>
  </si>
  <si>
    <t>Проект- 1 (с учетом поверки общедомового прибора учета теплоэнергии)</t>
  </si>
  <si>
    <t>Приложение № 3</t>
  </si>
  <si>
    <t xml:space="preserve">от _____________ 2016 г </t>
  </si>
  <si>
    <t>256,8 м2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</si>
  <si>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</si>
  <si>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257 м</t>
  </si>
  <si>
    <t>741,1 м2</t>
  </si>
  <si>
    <t>1550 м</t>
  </si>
  <si>
    <t>910 м</t>
  </si>
  <si>
    <t>455 м</t>
  </si>
  <si>
    <t>226 м</t>
  </si>
  <si>
    <t>380 м</t>
  </si>
  <si>
    <t>96 каналов</t>
  </si>
  <si>
    <t>808 м2</t>
  </si>
  <si>
    <t>Смена задвижек ввод ХВС на ВВП диам. 50 мм - 2 шт.;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</si>
  <si>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</si>
  <si>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на ГВС (резерв),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козырьков)</t>
    </r>
  </si>
  <si>
    <t>ВСЕГО без содержания лестничных клеток</t>
  </si>
  <si>
    <t>ВСЕГО с  содержанием лестничных клеток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</si>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</sst>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/>
    </xf>
    <xf numFmtId="0" fontId="24" fillId="24" borderId="22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4" fillId="24" borderId="23" xfId="0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9" fillId="24" borderId="26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left" vertical="center"/>
    </xf>
    <xf numFmtId="0" fontId="18" fillId="24" borderId="19" xfId="0" applyFont="1" applyFill="1" applyBorder="1" applyAlignment="1">
      <alignment horizontal="center" vertical="center"/>
    </xf>
    <xf numFmtId="2" fontId="18" fillId="24" borderId="19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right"/>
    </xf>
    <xf numFmtId="2" fontId="0" fillId="24" borderId="21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0" fillId="24" borderId="24" xfId="0" applyNumberFormat="1" applyFont="1" applyFill="1" applyBorder="1" applyAlignment="1">
      <alignment horizontal="center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9" fillId="24" borderId="27" xfId="0" applyNumberFormat="1" applyFont="1" applyFill="1" applyBorder="1" applyAlignment="1">
      <alignment horizontal="center"/>
    </xf>
    <xf numFmtId="4" fontId="19" fillId="24" borderId="12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 horizontal="center" vertical="center"/>
    </xf>
    <xf numFmtId="4" fontId="18" fillId="24" borderId="11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/>
    </xf>
    <xf numFmtId="4" fontId="18" fillId="24" borderId="19" xfId="0" applyNumberFormat="1" applyFont="1" applyFill="1" applyBorder="1" applyAlignment="1">
      <alignment horizontal="center" vertical="center"/>
    </xf>
    <xf numFmtId="2" fontId="0" fillId="24" borderId="28" xfId="0" applyNumberForma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Border="1" applyAlignment="1">
      <alignment horizontal="center" vertical="center"/>
    </xf>
    <xf numFmtId="2" fontId="0" fillId="24" borderId="23" xfId="0" applyNumberFormat="1" applyFill="1" applyBorder="1" applyAlignment="1">
      <alignment horizontal="center" vertical="center"/>
    </xf>
    <xf numFmtId="2" fontId="0" fillId="24" borderId="29" xfId="0" applyNumberForma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0" fillId="24" borderId="24" xfId="0" applyNumberFormat="1" applyFont="1" applyFill="1" applyBorder="1" applyAlignment="1">
      <alignment horizontal="center" vertical="center" wrapText="1"/>
    </xf>
    <xf numFmtId="4" fontId="0" fillId="24" borderId="19" xfId="0" applyNumberFormat="1" applyFill="1" applyBorder="1" applyAlignment="1">
      <alignment horizontal="center" vertical="center"/>
    </xf>
    <xf numFmtId="4" fontId="24" fillId="24" borderId="24" xfId="0" applyNumberFormat="1" applyFon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4" fontId="18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24" borderId="19" xfId="0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zoomScale="90" zoomScaleNormal="90" zoomScalePageLayoutView="0" workbookViewId="0" topLeftCell="A97">
      <selection activeCell="J115" sqref="J115"/>
    </sheetView>
  </sheetViews>
  <sheetFormatPr defaultColWidth="9.00390625" defaultRowHeight="12.75"/>
  <cols>
    <col min="1" max="1" width="72.2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35" t="s">
        <v>160</v>
      </c>
      <c r="B1" s="136"/>
      <c r="C1" s="136"/>
      <c r="D1" s="136"/>
      <c r="E1" s="136"/>
      <c r="F1" s="136"/>
    </row>
    <row r="2" spans="2:6" ht="12.75" customHeight="1">
      <c r="B2" s="137"/>
      <c r="C2" s="137"/>
      <c r="D2" s="137"/>
      <c r="E2" s="136"/>
      <c r="F2" s="136"/>
    </row>
    <row r="3" spans="1:6" ht="21" customHeight="1">
      <c r="A3" s="64" t="s">
        <v>78</v>
      </c>
      <c r="B3" s="137" t="s">
        <v>2</v>
      </c>
      <c r="C3" s="137"/>
      <c r="D3" s="137"/>
      <c r="E3" s="136"/>
      <c r="F3" s="136"/>
    </row>
    <row r="4" spans="2:6" ht="14.25" customHeight="1">
      <c r="B4" s="137" t="s">
        <v>161</v>
      </c>
      <c r="C4" s="137"/>
      <c r="D4" s="137"/>
      <c r="E4" s="136"/>
      <c r="F4" s="136"/>
    </row>
    <row r="5" spans="2:6" ht="14.25" customHeight="1">
      <c r="B5" s="67"/>
      <c r="C5" s="77"/>
      <c r="D5" s="67"/>
      <c r="E5" s="66"/>
      <c r="F5" s="66"/>
    </row>
    <row r="6" spans="1:9" ht="33" customHeight="1">
      <c r="A6" s="138" t="s">
        <v>159</v>
      </c>
      <c r="B6" s="138"/>
      <c r="C6" s="138"/>
      <c r="D6" s="138"/>
      <c r="E6" s="138"/>
      <c r="F6" s="138"/>
      <c r="I6" s="1"/>
    </row>
    <row r="7" spans="1:9" ht="33" customHeight="1">
      <c r="A7" s="139" t="s">
        <v>79</v>
      </c>
      <c r="B7" s="139"/>
      <c r="C7" s="139"/>
      <c r="D7" s="139"/>
      <c r="E7" s="139"/>
      <c r="F7" s="139"/>
      <c r="I7" s="1"/>
    </row>
    <row r="8" spans="1:9" s="3" customFormat="1" ht="22.5" customHeight="1">
      <c r="A8" s="124" t="s">
        <v>3</v>
      </c>
      <c r="B8" s="124"/>
      <c r="C8" s="124"/>
      <c r="D8" s="124"/>
      <c r="E8" s="125"/>
      <c r="F8" s="125"/>
      <c r="I8" s="4"/>
    </row>
    <row r="9" spans="1:6" s="5" customFormat="1" ht="18.75" customHeight="1">
      <c r="A9" s="124" t="s">
        <v>58</v>
      </c>
      <c r="B9" s="124"/>
      <c r="C9" s="124"/>
      <c r="D9" s="124"/>
      <c r="E9" s="125"/>
      <c r="F9" s="125"/>
    </row>
    <row r="10" spans="1:6" s="6" customFormat="1" ht="17.25" customHeight="1">
      <c r="A10" s="126" t="s">
        <v>59</v>
      </c>
      <c r="B10" s="126"/>
      <c r="C10" s="126"/>
      <c r="D10" s="126"/>
      <c r="E10" s="127"/>
      <c r="F10" s="127"/>
    </row>
    <row r="11" spans="1:9" s="3" customFormat="1" ht="22.5" customHeight="1">
      <c r="A11" s="124" t="s">
        <v>135</v>
      </c>
      <c r="B11" s="124"/>
      <c r="C11" s="124"/>
      <c r="D11" s="124"/>
      <c r="E11" s="125"/>
      <c r="F11" s="125"/>
      <c r="I11" s="4"/>
    </row>
    <row r="12" spans="1:6" s="5" customFormat="1" ht="30" customHeight="1" thickBot="1">
      <c r="A12" s="128" t="s">
        <v>4</v>
      </c>
      <c r="B12" s="128"/>
      <c r="C12" s="128"/>
      <c r="D12" s="128"/>
      <c r="E12" s="129"/>
      <c r="F12" s="129"/>
    </row>
    <row r="13" spans="1:9" s="11" customFormat="1" ht="139.5" customHeight="1" thickBot="1">
      <c r="A13" s="7" t="s">
        <v>5</v>
      </c>
      <c r="B13" s="8" t="s">
        <v>6</v>
      </c>
      <c r="C13" s="9" t="s">
        <v>80</v>
      </c>
      <c r="D13" s="9" t="s">
        <v>34</v>
      </c>
      <c r="E13" s="9" t="s">
        <v>7</v>
      </c>
      <c r="F13" s="10" t="s">
        <v>8</v>
      </c>
      <c r="I13" s="12"/>
    </row>
    <row r="14" spans="1:9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I14" s="19"/>
    </row>
    <row r="15" spans="1:9" s="18" customFormat="1" ht="49.5" customHeight="1">
      <c r="A15" s="130" t="s">
        <v>9</v>
      </c>
      <c r="B15" s="131"/>
      <c r="C15" s="131"/>
      <c r="D15" s="131"/>
      <c r="E15" s="132"/>
      <c r="F15" s="133"/>
      <c r="I15" s="19"/>
    </row>
    <row r="16" spans="1:9" s="11" customFormat="1" ht="23.25" customHeight="1">
      <c r="A16" s="20" t="s">
        <v>74</v>
      </c>
      <c r="B16" s="21" t="s">
        <v>10</v>
      </c>
      <c r="C16" s="23" t="s">
        <v>149</v>
      </c>
      <c r="D16" s="79">
        <f>E16*G16</f>
        <v>95586.62</v>
      </c>
      <c r="E16" s="22">
        <f>F16*12</f>
        <v>40.32</v>
      </c>
      <c r="F16" s="22">
        <f>F21+F28</f>
        <v>3.36</v>
      </c>
      <c r="G16" s="11">
        <v>2370.7</v>
      </c>
      <c r="H16" s="11">
        <v>1.07</v>
      </c>
      <c r="I16" s="12">
        <v>2.24</v>
      </c>
    </row>
    <row r="17" spans="1:9" s="11" customFormat="1" ht="27" customHeight="1">
      <c r="A17" s="102" t="s">
        <v>81</v>
      </c>
      <c r="B17" s="103" t="s">
        <v>65</v>
      </c>
      <c r="C17" s="23"/>
      <c r="D17" s="79"/>
      <c r="E17" s="22"/>
      <c r="F17" s="22"/>
      <c r="I17" s="12"/>
    </row>
    <row r="18" spans="1:9" s="11" customFormat="1" ht="20.25" customHeight="1">
      <c r="A18" s="102" t="s">
        <v>66</v>
      </c>
      <c r="B18" s="103" t="s">
        <v>65</v>
      </c>
      <c r="C18" s="23"/>
      <c r="D18" s="79"/>
      <c r="E18" s="22"/>
      <c r="F18" s="22"/>
      <c r="I18" s="12"/>
    </row>
    <row r="19" spans="1:9" s="11" customFormat="1" ht="122.25" customHeight="1">
      <c r="A19" s="102" t="s">
        <v>82</v>
      </c>
      <c r="B19" s="103" t="s">
        <v>23</v>
      </c>
      <c r="C19" s="23"/>
      <c r="D19" s="79"/>
      <c r="E19" s="22"/>
      <c r="F19" s="22"/>
      <c r="I19" s="12"/>
    </row>
    <row r="20" spans="1:9" s="11" customFormat="1" ht="20.25" customHeight="1">
      <c r="A20" s="102" t="s">
        <v>83</v>
      </c>
      <c r="B20" s="103" t="s">
        <v>65</v>
      </c>
      <c r="C20" s="23"/>
      <c r="D20" s="79"/>
      <c r="E20" s="22"/>
      <c r="F20" s="22"/>
      <c r="I20" s="12"/>
    </row>
    <row r="21" spans="1:9" s="11" customFormat="1" ht="20.25" customHeight="1">
      <c r="A21" s="102" t="s">
        <v>84</v>
      </c>
      <c r="B21" s="103" t="s">
        <v>65</v>
      </c>
      <c r="C21" s="23"/>
      <c r="D21" s="79"/>
      <c r="E21" s="22"/>
      <c r="F21" s="22"/>
      <c r="I21" s="12"/>
    </row>
    <row r="22" spans="1:9" s="11" customFormat="1" ht="27" customHeight="1">
      <c r="A22" s="102" t="s">
        <v>85</v>
      </c>
      <c r="B22" s="103" t="s">
        <v>13</v>
      </c>
      <c r="C22" s="23"/>
      <c r="D22" s="79"/>
      <c r="E22" s="22"/>
      <c r="F22" s="22"/>
      <c r="I22" s="12"/>
    </row>
    <row r="23" spans="1:9" s="11" customFormat="1" ht="20.25" customHeight="1">
      <c r="A23" s="102" t="s">
        <v>86</v>
      </c>
      <c r="B23" s="103" t="s">
        <v>15</v>
      </c>
      <c r="C23" s="23"/>
      <c r="D23" s="79"/>
      <c r="E23" s="22"/>
      <c r="F23" s="22"/>
      <c r="I23" s="12"/>
    </row>
    <row r="24" spans="1:9" s="11" customFormat="1" ht="20.25" customHeight="1">
      <c r="A24" s="102" t="s">
        <v>87</v>
      </c>
      <c r="B24" s="103" t="s">
        <v>65</v>
      </c>
      <c r="C24" s="23"/>
      <c r="D24" s="79"/>
      <c r="E24" s="22"/>
      <c r="F24" s="22"/>
      <c r="I24" s="12"/>
    </row>
    <row r="25" spans="1:9" s="11" customFormat="1" ht="19.5" customHeight="1">
      <c r="A25" s="102" t="s">
        <v>88</v>
      </c>
      <c r="B25" s="103" t="s">
        <v>18</v>
      </c>
      <c r="C25" s="23"/>
      <c r="D25" s="79"/>
      <c r="E25" s="22"/>
      <c r="F25" s="54"/>
      <c r="I25" s="12"/>
    </row>
    <row r="26" spans="1:9" s="11" customFormat="1" ht="21" customHeight="1">
      <c r="A26" s="20" t="s">
        <v>73</v>
      </c>
      <c r="B26" s="68"/>
      <c r="C26" s="23"/>
      <c r="D26" s="79"/>
      <c r="E26" s="22"/>
      <c r="F26" s="22">
        <v>3.24</v>
      </c>
      <c r="I26" s="12"/>
    </row>
    <row r="27" spans="1:9" s="11" customFormat="1" ht="21" customHeight="1">
      <c r="A27" s="53" t="s">
        <v>71</v>
      </c>
      <c r="B27" s="68" t="s">
        <v>65</v>
      </c>
      <c r="C27" s="23"/>
      <c r="D27" s="79"/>
      <c r="E27" s="22"/>
      <c r="F27" s="54">
        <v>0.12</v>
      </c>
      <c r="I27" s="12"/>
    </row>
    <row r="28" spans="1:9" s="11" customFormat="1" ht="21" customHeight="1">
      <c r="A28" s="20" t="s">
        <v>73</v>
      </c>
      <c r="B28" s="68"/>
      <c r="C28" s="23"/>
      <c r="D28" s="79"/>
      <c r="E28" s="22"/>
      <c r="F28" s="22">
        <f>F25+F26+F27</f>
        <v>3.36</v>
      </c>
      <c r="I28" s="12"/>
    </row>
    <row r="29" spans="1:9" s="11" customFormat="1" ht="30">
      <c r="A29" s="20" t="s">
        <v>11</v>
      </c>
      <c r="B29" s="25" t="s">
        <v>12</v>
      </c>
      <c r="C29" s="23" t="s">
        <v>150</v>
      </c>
      <c r="D29" s="79">
        <f>E29*G29</f>
        <v>151345.49</v>
      </c>
      <c r="E29" s="22">
        <f>F29*12</f>
        <v>63.84</v>
      </c>
      <c r="F29" s="22">
        <v>5.32</v>
      </c>
      <c r="G29" s="11">
        <v>2370.7</v>
      </c>
      <c r="H29" s="11">
        <v>1.07</v>
      </c>
      <c r="I29" s="12">
        <v>3.83</v>
      </c>
    </row>
    <row r="30" spans="1:9" s="11" customFormat="1" ht="15">
      <c r="A30" s="102" t="s">
        <v>89</v>
      </c>
      <c r="B30" s="103" t="s">
        <v>12</v>
      </c>
      <c r="C30" s="23"/>
      <c r="D30" s="79"/>
      <c r="E30" s="22"/>
      <c r="F30" s="22"/>
      <c r="G30" s="11">
        <v>2370.7</v>
      </c>
      <c r="I30" s="12"/>
    </row>
    <row r="31" spans="1:9" s="11" customFormat="1" ht="15">
      <c r="A31" s="102" t="s">
        <v>90</v>
      </c>
      <c r="B31" s="103" t="s">
        <v>91</v>
      </c>
      <c r="C31" s="23"/>
      <c r="D31" s="79"/>
      <c r="E31" s="22"/>
      <c r="F31" s="22"/>
      <c r="G31" s="11">
        <v>2370.7</v>
      </c>
      <c r="I31" s="12"/>
    </row>
    <row r="32" spans="1:9" s="11" customFormat="1" ht="15">
      <c r="A32" s="102" t="s">
        <v>92</v>
      </c>
      <c r="B32" s="103" t="s">
        <v>93</v>
      </c>
      <c r="C32" s="23"/>
      <c r="D32" s="79"/>
      <c r="E32" s="22"/>
      <c r="F32" s="22"/>
      <c r="G32" s="11">
        <v>2370.7</v>
      </c>
      <c r="I32" s="12"/>
    </row>
    <row r="33" spans="1:9" s="11" customFormat="1" ht="15">
      <c r="A33" s="102" t="s">
        <v>60</v>
      </c>
      <c r="B33" s="103" t="s">
        <v>12</v>
      </c>
      <c r="C33" s="23"/>
      <c r="D33" s="79"/>
      <c r="E33" s="22"/>
      <c r="F33" s="22"/>
      <c r="G33" s="11">
        <v>2370.7</v>
      </c>
      <c r="I33" s="12"/>
    </row>
    <row r="34" spans="1:9" s="11" customFormat="1" ht="25.5">
      <c r="A34" s="102" t="s">
        <v>61</v>
      </c>
      <c r="B34" s="103" t="s">
        <v>13</v>
      </c>
      <c r="C34" s="23"/>
      <c r="D34" s="79"/>
      <c r="E34" s="22"/>
      <c r="F34" s="22"/>
      <c r="G34" s="11">
        <v>2370.7</v>
      </c>
      <c r="I34" s="12"/>
    </row>
    <row r="35" spans="1:9" s="11" customFormat="1" ht="15">
      <c r="A35" s="102" t="s">
        <v>94</v>
      </c>
      <c r="B35" s="103" t="s">
        <v>12</v>
      </c>
      <c r="C35" s="23"/>
      <c r="D35" s="79"/>
      <c r="E35" s="22"/>
      <c r="F35" s="22"/>
      <c r="G35" s="11">
        <v>2370.7</v>
      </c>
      <c r="I35" s="12"/>
    </row>
    <row r="36" spans="1:9" s="11" customFormat="1" ht="15">
      <c r="A36" s="102" t="s">
        <v>67</v>
      </c>
      <c r="B36" s="103" t="s">
        <v>12</v>
      </c>
      <c r="C36" s="23"/>
      <c r="D36" s="79"/>
      <c r="E36" s="22"/>
      <c r="F36" s="22"/>
      <c r="G36" s="11">
        <v>2370.7</v>
      </c>
      <c r="I36" s="12"/>
    </row>
    <row r="37" spans="1:9" s="11" customFormat="1" ht="25.5">
      <c r="A37" s="102" t="s">
        <v>95</v>
      </c>
      <c r="B37" s="103" t="s">
        <v>62</v>
      </c>
      <c r="C37" s="23"/>
      <c r="D37" s="79"/>
      <c r="E37" s="22"/>
      <c r="F37" s="22"/>
      <c r="G37" s="11">
        <v>2370.7</v>
      </c>
      <c r="I37" s="12"/>
    </row>
    <row r="38" spans="1:9" s="11" customFormat="1" ht="25.5">
      <c r="A38" s="102" t="s">
        <v>96</v>
      </c>
      <c r="B38" s="103" t="s">
        <v>13</v>
      </c>
      <c r="C38" s="23"/>
      <c r="D38" s="79"/>
      <c r="E38" s="22"/>
      <c r="F38" s="22"/>
      <c r="G38" s="11">
        <v>2370.7</v>
      </c>
      <c r="I38" s="12"/>
    </row>
    <row r="39" spans="1:9" s="11" customFormat="1" ht="25.5">
      <c r="A39" s="102" t="s">
        <v>97</v>
      </c>
      <c r="B39" s="103" t="s">
        <v>12</v>
      </c>
      <c r="C39" s="23"/>
      <c r="D39" s="79"/>
      <c r="E39" s="22"/>
      <c r="F39" s="22"/>
      <c r="G39" s="11">
        <v>2370.7</v>
      </c>
      <c r="I39" s="12"/>
    </row>
    <row r="40" spans="1:9" s="27" customFormat="1" ht="15">
      <c r="A40" s="26" t="s">
        <v>14</v>
      </c>
      <c r="B40" s="21" t="s">
        <v>15</v>
      </c>
      <c r="C40" s="23" t="s">
        <v>149</v>
      </c>
      <c r="D40" s="79">
        <f>E40*G40</f>
        <v>23612.17</v>
      </c>
      <c r="E40" s="22">
        <f>F40*12</f>
        <v>9.96</v>
      </c>
      <c r="F40" s="22">
        <v>0.83</v>
      </c>
      <c r="G40" s="11">
        <v>2370.7</v>
      </c>
      <c r="H40" s="11">
        <v>1.07</v>
      </c>
      <c r="I40" s="12">
        <v>0.6</v>
      </c>
    </row>
    <row r="41" spans="1:9" s="11" customFormat="1" ht="15">
      <c r="A41" s="26" t="s">
        <v>16</v>
      </c>
      <c r="B41" s="21" t="s">
        <v>17</v>
      </c>
      <c r="C41" s="23" t="s">
        <v>149</v>
      </c>
      <c r="D41" s="79">
        <f>E41*G41</f>
        <v>76810.68</v>
      </c>
      <c r="E41" s="22">
        <f>F41*12</f>
        <v>32.4</v>
      </c>
      <c r="F41" s="22">
        <v>2.7</v>
      </c>
      <c r="G41" s="11">
        <v>2370.7</v>
      </c>
      <c r="H41" s="11">
        <v>1.07</v>
      </c>
      <c r="I41" s="12">
        <v>1.94</v>
      </c>
    </row>
    <row r="42" spans="1:9" s="11" customFormat="1" ht="15">
      <c r="A42" s="26" t="s">
        <v>98</v>
      </c>
      <c r="B42" s="21" t="s">
        <v>12</v>
      </c>
      <c r="C42" s="23" t="s">
        <v>162</v>
      </c>
      <c r="D42" s="79">
        <v>161295.08</v>
      </c>
      <c r="E42" s="22">
        <f>D42/G42</f>
        <v>68.04</v>
      </c>
      <c r="F42" s="22">
        <f>E42/12</f>
        <v>5.67</v>
      </c>
      <c r="G42" s="11">
        <v>2370.7</v>
      </c>
      <c r="I42" s="12"/>
    </row>
    <row r="43" spans="1:9" s="11" customFormat="1" ht="18" customHeight="1">
      <c r="A43" s="102" t="s">
        <v>99</v>
      </c>
      <c r="B43" s="103" t="s">
        <v>23</v>
      </c>
      <c r="C43" s="23"/>
      <c r="D43" s="79"/>
      <c r="E43" s="22"/>
      <c r="F43" s="22"/>
      <c r="G43" s="11">
        <v>2370.7</v>
      </c>
      <c r="I43" s="12"/>
    </row>
    <row r="44" spans="1:9" s="11" customFormat="1" ht="15">
      <c r="A44" s="102" t="s">
        <v>100</v>
      </c>
      <c r="B44" s="103" t="s">
        <v>18</v>
      </c>
      <c r="C44" s="23"/>
      <c r="D44" s="79"/>
      <c r="E44" s="22"/>
      <c r="F44" s="22"/>
      <c r="G44" s="11">
        <v>2370.7</v>
      </c>
      <c r="I44" s="12"/>
    </row>
    <row r="45" spans="1:9" s="11" customFormat="1" ht="20.25" customHeight="1">
      <c r="A45" s="102" t="s">
        <v>101</v>
      </c>
      <c r="B45" s="103" t="s">
        <v>102</v>
      </c>
      <c r="C45" s="23"/>
      <c r="D45" s="79"/>
      <c r="E45" s="22"/>
      <c r="F45" s="22"/>
      <c r="G45" s="11">
        <v>2370.7</v>
      </c>
      <c r="I45" s="12"/>
    </row>
    <row r="46" spans="1:9" s="11" customFormat="1" ht="16.5" customHeight="1">
      <c r="A46" s="102" t="s">
        <v>103</v>
      </c>
      <c r="B46" s="103" t="s">
        <v>104</v>
      </c>
      <c r="C46" s="23"/>
      <c r="D46" s="79"/>
      <c r="E46" s="22"/>
      <c r="F46" s="22"/>
      <c r="G46" s="11">
        <v>2370.7</v>
      </c>
      <c r="I46" s="12"/>
    </row>
    <row r="47" spans="1:9" s="11" customFormat="1" ht="18" customHeight="1">
      <c r="A47" s="102" t="s">
        <v>105</v>
      </c>
      <c r="B47" s="103" t="s">
        <v>102</v>
      </c>
      <c r="C47" s="23"/>
      <c r="D47" s="79"/>
      <c r="E47" s="22"/>
      <c r="F47" s="22"/>
      <c r="G47" s="11">
        <v>2370.7</v>
      </c>
      <c r="I47" s="12"/>
    </row>
    <row r="48" spans="1:9" s="18" customFormat="1" ht="30">
      <c r="A48" s="26" t="s">
        <v>107</v>
      </c>
      <c r="B48" s="21" t="s">
        <v>10</v>
      </c>
      <c r="C48" s="23" t="s">
        <v>110</v>
      </c>
      <c r="D48" s="79">
        <v>2246.78</v>
      </c>
      <c r="E48" s="22">
        <f>D48/G48</f>
        <v>0.95</v>
      </c>
      <c r="F48" s="22">
        <f>E48/12</f>
        <v>0.08</v>
      </c>
      <c r="G48" s="11">
        <v>2370.7</v>
      </c>
      <c r="H48" s="11">
        <v>1.07</v>
      </c>
      <c r="I48" s="12">
        <v>0.05</v>
      </c>
    </row>
    <row r="49" spans="1:9" s="18" customFormat="1" ht="30" customHeight="1">
      <c r="A49" s="26" t="s">
        <v>108</v>
      </c>
      <c r="B49" s="21" t="s">
        <v>10</v>
      </c>
      <c r="C49" s="23" t="s">
        <v>110</v>
      </c>
      <c r="D49" s="79">
        <v>2246.78</v>
      </c>
      <c r="E49" s="22">
        <f>D49/G49</f>
        <v>0.95</v>
      </c>
      <c r="F49" s="22">
        <f>E49/12</f>
        <v>0.08</v>
      </c>
      <c r="G49" s="11">
        <v>2370.7</v>
      </c>
      <c r="H49" s="11">
        <v>1.07</v>
      </c>
      <c r="I49" s="12">
        <v>0.05</v>
      </c>
    </row>
    <row r="50" spans="1:9" s="18" customFormat="1" ht="31.5" customHeight="1">
      <c r="A50" s="26" t="s">
        <v>109</v>
      </c>
      <c r="B50" s="21" t="s">
        <v>10</v>
      </c>
      <c r="C50" s="23" t="s">
        <v>110</v>
      </c>
      <c r="D50" s="79">
        <v>14185.73</v>
      </c>
      <c r="E50" s="22">
        <f>D50/G50</f>
        <v>5.98</v>
      </c>
      <c r="F50" s="22">
        <f>E50/12</f>
        <v>0.5</v>
      </c>
      <c r="G50" s="11">
        <v>2370.7</v>
      </c>
      <c r="H50" s="11">
        <v>1.07</v>
      </c>
      <c r="I50" s="12">
        <v>0.36</v>
      </c>
    </row>
    <row r="51" spans="1:9" s="18" customFormat="1" ht="18" customHeight="1">
      <c r="A51" s="26" t="s">
        <v>44</v>
      </c>
      <c r="B51" s="21" t="s">
        <v>55</v>
      </c>
      <c r="C51" s="23" t="s">
        <v>110</v>
      </c>
      <c r="D51" s="79">
        <v>14185.72</v>
      </c>
      <c r="E51" s="22">
        <f>D51/G51</f>
        <v>5.98</v>
      </c>
      <c r="F51" s="22">
        <f>E51/12</f>
        <v>0.5</v>
      </c>
      <c r="G51" s="11">
        <v>2370.7</v>
      </c>
      <c r="H51" s="11">
        <v>1.07</v>
      </c>
      <c r="I51" s="12">
        <v>0</v>
      </c>
    </row>
    <row r="52" spans="1:9" s="18" customFormat="1" ht="30">
      <c r="A52" s="26" t="s">
        <v>24</v>
      </c>
      <c r="B52" s="21"/>
      <c r="C52" s="23" t="s">
        <v>164</v>
      </c>
      <c r="D52" s="79">
        <f>E52*G52</f>
        <v>5689.68</v>
      </c>
      <c r="E52" s="22">
        <f>F52*12</f>
        <v>2.4</v>
      </c>
      <c r="F52" s="22">
        <v>0.2</v>
      </c>
      <c r="G52" s="11">
        <v>2370.7</v>
      </c>
      <c r="H52" s="11">
        <v>1.07</v>
      </c>
      <c r="I52" s="12">
        <v>0.14</v>
      </c>
    </row>
    <row r="53" spans="1:9" s="18" customFormat="1" ht="31.5" customHeight="1">
      <c r="A53" s="39" t="s">
        <v>111</v>
      </c>
      <c r="B53" s="40" t="s">
        <v>72</v>
      </c>
      <c r="C53" s="23"/>
      <c r="D53" s="79"/>
      <c r="E53" s="22"/>
      <c r="F53" s="22"/>
      <c r="G53" s="11">
        <v>2370.7</v>
      </c>
      <c r="H53" s="11"/>
      <c r="I53" s="12"/>
    </row>
    <row r="54" spans="1:9" s="18" customFormat="1" ht="24.75" customHeight="1">
      <c r="A54" s="39" t="s">
        <v>112</v>
      </c>
      <c r="B54" s="40" t="s">
        <v>72</v>
      </c>
      <c r="C54" s="23"/>
      <c r="D54" s="79"/>
      <c r="E54" s="22"/>
      <c r="F54" s="22"/>
      <c r="G54" s="11">
        <v>2370.7</v>
      </c>
      <c r="H54" s="11"/>
      <c r="I54" s="12"/>
    </row>
    <row r="55" spans="1:9" s="18" customFormat="1" ht="18.75" customHeight="1">
      <c r="A55" s="39" t="s">
        <v>113</v>
      </c>
      <c r="B55" s="40" t="s">
        <v>65</v>
      </c>
      <c r="C55" s="23"/>
      <c r="D55" s="79"/>
      <c r="E55" s="22"/>
      <c r="F55" s="22"/>
      <c r="G55" s="11">
        <v>2370.7</v>
      </c>
      <c r="H55" s="11"/>
      <c r="I55" s="12"/>
    </row>
    <row r="56" spans="1:9" s="18" customFormat="1" ht="17.25" customHeight="1">
      <c r="A56" s="39" t="s">
        <v>114</v>
      </c>
      <c r="B56" s="40" t="s">
        <v>72</v>
      </c>
      <c r="C56" s="23"/>
      <c r="D56" s="79"/>
      <c r="E56" s="22"/>
      <c r="F56" s="22"/>
      <c r="G56" s="11">
        <v>2370.7</v>
      </c>
      <c r="H56" s="11"/>
      <c r="I56" s="12"/>
    </row>
    <row r="57" spans="1:9" s="18" customFormat="1" ht="25.5">
      <c r="A57" s="39" t="s">
        <v>115</v>
      </c>
      <c r="B57" s="40" t="s">
        <v>72</v>
      </c>
      <c r="C57" s="23"/>
      <c r="D57" s="79"/>
      <c r="E57" s="22"/>
      <c r="F57" s="22"/>
      <c r="G57" s="11">
        <v>2370.7</v>
      </c>
      <c r="H57" s="11"/>
      <c r="I57" s="12"/>
    </row>
    <row r="58" spans="1:9" s="18" customFormat="1" ht="15.75" customHeight="1">
      <c r="A58" s="39" t="s">
        <v>116</v>
      </c>
      <c r="B58" s="40" t="s">
        <v>72</v>
      </c>
      <c r="C58" s="23"/>
      <c r="D58" s="79"/>
      <c r="E58" s="22"/>
      <c r="F58" s="22"/>
      <c r="G58" s="11">
        <v>2370.7</v>
      </c>
      <c r="H58" s="11"/>
      <c r="I58" s="12"/>
    </row>
    <row r="59" spans="1:9" s="18" customFormat="1" ht="30.75" customHeight="1">
      <c r="A59" s="39" t="s">
        <v>117</v>
      </c>
      <c r="B59" s="40" t="s">
        <v>72</v>
      </c>
      <c r="C59" s="23"/>
      <c r="D59" s="79"/>
      <c r="E59" s="22"/>
      <c r="F59" s="22"/>
      <c r="G59" s="11">
        <v>2370.7</v>
      </c>
      <c r="H59" s="11"/>
      <c r="I59" s="12"/>
    </row>
    <row r="60" spans="1:9" s="18" customFormat="1" ht="18.75" customHeight="1">
      <c r="A60" s="39" t="s">
        <v>118</v>
      </c>
      <c r="B60" s="40" t="s">
        <v>72</v>
      </c>
      <c r="C60" s="23"/>
      <c r="D60" s="79"/>
      <c r="E60" s="22"/>
      <c r="F60" s="22"/>
      <c r="G60" s="11">
        <v>2370.7</v>
      </c>
      <c r="H60" s="11"/>
      <c r="I60" s="12"/>
    </row>
    <row r="61" spans="1:9" s="18" customFormat="1" ht="21" customHeight="1">
      <c r="A61" s="39" t="s">
        <v>119</v>
      </c>
      <c r="B61" s="40" t="s">
        <v>72</v>
      </c>
      <c r="C61" s="23"/>
      <c r="D61" s="79"/>
      <c r="E61" s="22"/>
      <c r="F61" s="22"/>
      <c r="G61" s="11">
        <v>2370.7</v>
      </c>
      <c r="H61" s="11"/>
      <c r="I61" s="12"/>
    </row>
    <row r="62" spans="1:9" s="11" customFormat="1" ht="15">
      <c r="A62" s="26" t="s">
        <v>26</v>
      </c>
      <c r="B62" s="21" t="s">
        <v>27</v>
      </c>
      <c r="C62" s="23" t="s">
        <v>165</v>
      </c>
      <c r="D62" s="79">
        <f>E62*G62</f>
        <v>1991.39</v>
      </c>
      <c r="E62" s="22">
        <f>12*F62</f>
        <v>0.84</v>
      </c>
      <c r="F62" s="22">
        <v>0.07</v>
      </c>
      <c r="G62" s="11">
        <v>2370.7</v>
      </c>
      <c r="H62" s="11">
        <v>1.07</v>
      </c>
      <c r="I62" s="12">
        <v>0.03</v>
      </c>
    </row>
    <row r="63" spans="1:9" s="11" customFormat="1" ht="15">
      <c r="A63" s="26" t="s">
        <v>28</v>
      </c>
      <c r="B63" s="29" t="s">
        <v>29</v>
      </c>
      <c r="C63" s="28" t="s">
        <v>165</v>
      </c>
      <c r="D63" s="79">
        <v>1252.74</v>
      </c>
      <c r="E63" s="22">
        <f>D63/G63</f>
        <v>0.53</v>
      </c>
      <c r="F63" s="22">
        <f>E63/12</f>
        <v>0.04</v>
      </c>
      <c r="G63" s="11">
        <v>2370.7</v>
      </c>
      <c r="H63" s="11">
        <v>1.07</v>
      </c>
      <c r="I63" s="12">
        <v>0.02</v>
      </c>
    </row>
    <row r="64" spans="1:9" s="27" customFormat="1" ht="30">
      <c r="A64" s="26" t="s">
        <v>25</v>
      </c>
      <c r="B64" s="21"/>
      <c r="C64" s="28" t="s">
        <v>151</v>
      </c>
      <c r="D64" s="79">
        <v>2849.1</v>
      </c>
      <c r="E64" s="22">
        <f>D64/G64</f>
        <v>1.2</v>
      </c>
      <c r="F64" s="22">
        <f>E64/12</f>
        <v>0.1</v>
      </c>
      <c r="G64" s="11">
        <v>2370.7</v>
      </c>
      <c r="H64" s="11">
        <v>1.07</v>
      </c>
      <c r="I64" s="12">
        <v>0.03</v>
      </c>
    </row>
    <row r="65" spans="1:9" s="27" customFormat="1" ht="15">
      <c r="A65" s="26" t="s">
        <v>35</v>
      </c>
      <c r="B65" s="21"/>
      <c r="C65" s="22" t="s">
        <v>166</v>
      </c>
      <c r="D65" s="80">
        <f>SUM(D66:D78)</f>
        <v>25091.63</v>
      </c>
      <c r="E65" s="22">
        <f>D65/G65</f>
        <v>10.58</v>
      </c>
      <c r="F65" s="22">
        <f>E65/12</f>
        <v>0.88</v>
      </c>
      <c r="G65" s="11">
        <v>2370.7</v>
      </c>
      <c r="H65" s="11">
        <v>1.07</v>
      </c>
      <c r="I65" s="12">
        <v>0.64</v>
      </c>
    </row>
    <row r="66" spans="1:9" s="18" customFormat="1" ht="24.75" customHeight="1">
      <c r="A66" s="31" t="s">
        <v>75</v>
      </c>
      <c r="B66" s="24" t="s">
        <v>18</v>
      </c>
      <c r="C66" s="33"/>
      <c r="D66" s="81">
        <v>685.01</v>
      </c>
      <c r="E66" s="32"/>
      <c r="F66" s="32"/>
      <c r="G66" s="11">
        <v>2370.7</v>
      </c>
      <c r="H66" s="11">
        <v>1.07</v>
      </c>
      <c r="I66" s="12">
        <v>0.01</v>
      </c>
    </row>
    <row r="67" spans="1:9" s="18" customFormat="1" ht="15">
      <c r="A67" s="31" t="s">
        <v>19</v>
      </c>
      <c r="B67" s="24" t="s">
        <v>23</v>
      </c>
      <c r="C67" s="33"/>
      <c r="D67" s="81">
        <v>505.42</v>
      </c>
      <c r="E67" s="32"/>
      <c r="F67" s="32"/>
      <c r="G67" s="11">
        <v>2370.7</v>
      </c>
      <c r="H67" s="11">
        <v>1.07</v>
      </c>
      <c r="I67" s="12">
        <v>0.01</v>
      </c>
    </row>
    <row r="68" spans="1:9" s="18" customFormat="1" ht="15">
      <c r="A68" s="31" t="s">
        <v>76</v>
      </c>
      <c r="B68" s="35" t="s">
        <v>18</v>
      </c>
      <c r="C68" s="33"/>
      <c r="D68" s="104">
        <v>900.62</v>
      </c>
      <c r="E68" s="32"/>
      <c r="F68" s="32"/>
      <c r="G68" s="11">
        <v>2370.7</v>
      </c>
      <c r="H68" s="11"/>
      <c r="I68" s="12"/>
    </row>
    <row r="69" spans="1:9" s="18" customFormat="1" ht="15">
      <c r="A69" s="31" t="s">
        <v>50</v>
      </c>
      <c r="B69" s="24" t="s">
        <v>18</v>
      </c>
      <c r="C69" s="33"/>
      <c r="D69" s="81">
        <v>963.17</v>
      </c>
      <c r="E69" s="32"/>
      <c r="F69" s="32"/>
      <c r="G69" s="11">
        <v>2370.7</v>
      </c>
      <c r="H69" s="11">
        <v>1.07</v>
      </c>
      <c r="I69" s="12">
        <v>0.02</v>
      </c>
    </row>
    <row r="70" spans="1:9" s="18" customFormat="1" ht="15">
      <c r="A70" s="31" t="s">
        <v>20</v>
      </c>
      <c r="B70" s="24" t="s">
        <v>18</v>
      </c>
      <c r="C70" s="33"/>
      <c r="D70" s="81">
        <v>4294.09</v>
      </c>
      <c r="E70" s="32"/>
      <c r="F70" s="32"/>
      <c r="G70" s="11">
        <v>2370.7</v>
      </c>
      <c r="H70" s="11">
        <v>1.07</v>
      </c>
      <c r="I70" s="12">
        <v>0.11</v>
      </c>
    </row>
    <row r="71" spans="1:9" s="18" customFormat="1" ht="15">
      <c r="A71" s="31" t="s">
        <v>21</v>
      </c>
      <c r="B71" s="24" t="s">
        <v>18</v>
      </c>
      <c r="C71" s="33"/>
      <c r="D71" s="81">
        <v>1010.85</v>
      </c>
      <c r="E71" s="32"/>
      <c r="F71" s="32"/>
      <c r="G71" s="11">
        <v>2370.7</v>
      </c>
      <c r="H71" s="11">
        <v>1.07</v>
      </c>
      <c r="I71" s="12">
        <v>0.02</v>
      </c>
    </row>
    <row r="72" spans="1:9" s="18" customFormat="1" ht="15">
      <c r="A72" s="31" t="s">
        <v>47</v>
      </c>
      <c r="B72" s="24" t="s">
        <v>18</v>
      </c>
      <c r="C72" s="33"/>
      <c r="D72" s="81">
        <v>481.57</v>
      </c>
      <c r="E72" s="32"/>
      <c r="F72" s="32"/>
      <c r="G72" s="11">
        <v>2370.7</v>
      </c>
      <c r="H72" s="11">
        <v>1.07</v>
      </c>
      <c r="I72" s="12">
        <v>0.01</v>
      </c>
    </row>
    <row r="73" spans="1:9" s="18" customFormat="1" ht="18.75" customHeight="1">
      <c r="A73" s="31" t="s">
        <v>48</v>
      </c>
      <c r="B73" s="24" t="s">
        <v>23</v>
      </c>
      <c r="C73" s="33"/>
      <c r="D73" s="81">
        <v>1926.35</v>
      </c>
      <c r="E73" s="32"/>
      <c r="F73" s="32"/>
      <c r="G73" s="11">
        <v>2370.7</v>
      </c>
      <c r="H73" s="11">
        <v>1.07</v>
      </c>
      <c r="I73" s="12">
        <v>0.05</v>
      </c>
    </row>
    <row r="74" spans="1:9" s="18" customFormat="1" ht="25.5">
      <c r="A74" s="31" t="s">
        <v>22</v>
      </c>
      <c r="B74" s="24" t="s">
        <v>18</v>
      </c>
      <c r="C74" s="33"/>
      <c r="D74" s="81">
        <v>2151.14</v>
      </c>
      <c r="E74" s="32"/>
      <c r="F74" s="32"/>
      <c r="G74" s="11">
        <v>2370.7</v>
      </c>
      <c r="H74" s="11">
        <v>1.07</v>
      </c>
      <c r="I74" s="12">
        <v>0.05</v>
      </c>
    </row>
    <row r="75" spans="1:9" s="18" customFormat="1" ht="28.5" customHeight="1">
      <c r="A75" s="31" t="s">
        <v>77</v>
      </c>
      <c r="B75" s="24" t="s">
        <v>18</v>
      </c>
      <c r="C75" s="33"/>
      <c r="D75" s="81">
        <v>3837.45</v>
      </c>
      <c r="E75" s="32"/>
      <c r="F75" s="32"/>
      <c r="G75" s="11">
        <v>2370.7</v>
      </c>
      <c r="H75" s="11">
        <v>1.07</v>
      </c>
      <c r="I75" s="12">
        <v>0.01</v>
      </c>
    </row>
    <row r="76" spans="1:9" s="18" customFormat="1" ht="28.5" customHeight="1">
      <c r="A76" s="31" t="s">
        <v>120</v>
      </c>
      <c r="B76" s="35" t="s">
        <v>55</v>
      </c>
      <c r="C76" s="78"/>
      <c r="D76" s="81">
        <v>1663.96</v>
      </c>
      <c r="E76" s="32"/>
      <c r="F76" s="32"/>
      <c r="G76" s="11">
        <v>2370.7</v>
      </c>
      <c r="H76" s="11"/>
      <c r="I76" s="12"/>
    </row>
    <row r="77" spans="1:9" s="18" customFormat="1" ht="15">
      <c r="A77" s="31" t="s">
        <v>152</v>
      </c>
      <c r="B77" s="40" t="s">
        <v>18</v>
      </c>
      <c r="C77" s="78"/>
      <c r="D77" s="81">
        <v>925.69</v>
      </c>
      <c r="E77" s="32"/>
      <c r="F77" s="32"/>
      <c r="G77" s="11">
        <v>2370.7</v>
      </c>
      <c r="H77" s="11">
        <v>1.07</v>
      </c>
      <c r="I77" s="12">
        <v>0</v>
      </c>
    </row>
    <row r="78" spans="1:9" s="18" customFormat="1" ht="15">
      <c r="A78" s="39" t="s">
        <v>153</v>
      </c>
      <c r="B78" s="40" t="s">
        <v>55</v>
      </c>
      <c r="C78" s="41"/>
      <c r="D78" s="105">
        <v>5746.31</v>
      </c>
      <c r="E78" s="32"/>
      <c r="F78" s="32"/>
      <c r="G78" s="11">
        <v>2370.7</v>
      </c>
      <c r="H78" s="11"/>
      <c r="I78" s="12"/>
    </row>
    <row r="79" spans="1:9" s="27" customFormat="1" ht="30">
      <c r="A79" s="26" t="s">
        <v>40</v>
      </c>
      <c r="B79" s="21"/>
      <c r="C79" s="22" t="s">
        <v>167</v>
      </c>
      <c r="D79" s="80">
        <f>SUM(D80:D89)</f>
        <v>61543.7</v>
      </c>
      <c r="E79" s="22">
        <f>D79/G79</f>
        <v>25.96</v>
      </c>
      <c r="F79" s="22">
        <f>E79/12</f>
        <v>2.16</v>
      </c>
      <c r="G79" s="11">
        <v>2370.7</v>
      </c>
      <c r="H79" s="11">
        <v>1.07</v>
      </c>
      <c r="I79" s="12">
        <v>0.9</v>
      </c>
    </row>
    <row r="80" spans="1:9" s="18" customFormat="1" ht="15">
      <c r="A80" s="31" t="s">
        <v>36</v>
      </c>
      <c r="B80" s="24" t="s">
        <v>51</v>
      </c>
      <c r="C80" s="33"/>
      <c r="D80" s="81">
        <v>2889.52</v>
      </c>
      <c r="E80" s="32"/>
      <c r="F80" s="32"/>
      <c r="G80" s="11">
        <v>2370.7</v>
      </c>
      <c r="H80" s="11">
        <v>1.07</v>
      </c>
      <c r="I80" s="12">
        <v>0.07</v>
      </c>
    </row>
    <row r="81" spans="1:9" s="18" customFormat="1" ht="25.5">
      <c r="A81" s="31" t="s">
        <v>37</v>
      </c>
      <c r="B81" s="24" t="s">
        <v>43</v>
      </c>
      <c r="C81" s="33"/>
      <c r="D81" s="81">
        <v>1926.35</v>
      </c>
      <c r="E81" s="32"/>
      <c r="F81" s="32"/>
      <c r="G81" s="11">
        <v>2370.7</v>
      </c>
      <c r="H81" s="11">
        <v>1.07</v>
      </c>
      <c r="I81" s="12">
        <v>0.05</v>
      </c>
    </row>
    <row r="82" spans="1:9" s="18" customFormat="1" ht="15">
      <c r="A82" s="31" t="s">
        <v>56</v>
      </c>
      <c r="B82" s="24" t="s">
        <v>55</v>
      </c>
      <c r="C82" s="33"/>
      <c r="D82" s="81">
        <v>2021.63</v>
      </c>
      <c r="E82" s="32"/>
      <c r="F82" s="32"/>
      <c r="G82" s="11">
        <v>2370.7</v>
      </c>
      <c r="H82" s="11">
        <v>1.07</v>
      </c>
      <c r="I82" s="12">
        <v>0.05</v>
      </c>
    </row>
    <row r="83" spans="1:9" s="18" customFormat="1" ht="25.5">
      <c r="A83" s="31" t="s">
        <v>52</v>
      </c>
      <c r="B83" s="24" t="s">
        <v>53</v>
      </c>
      <c r="C83" s="33"/>
      <c r="D83" s="81">
        <v>1926.35</v>
      </c>
      <c r="E83" s="32"/>
      <c r="F83" s="32"/>
      <c r="G83" s="11">
        <v>2370.7</v>
      </c>
      <c r="H83" s="11">
        <v>1.07</v>
      </c>
      <c r="I83" s="12">
        <v>0.05</v>
      </c>
    </row>
    <row r="84" spans="1:9" s="18" customFormat="1" ht="17.25" customHeight="1">
      <c r="A84" s="31" t="s">
        <v>68</v>
      </c>
      <c r="B84" s="35" t="s">
        <v>55</v>
      </c>
      <c r="C84" s="33"/>
      <c r="D84" s="81">
        <v>13424.22</v>
      </c>
      <c r="E84" s="32"/>
      <c r="F84" s="32"/>
      <c r="G84" s="11">
        <v>2370.7</v>
      </c>
      <c r="H84" s="11"/>
      <c r="I84" s="12"/>
    </row>
    <row r="85" spans="1:9" s="18" customFormat="1" ht="15">
      <c r="A85" s="31" t="s">
        <v>121</v>
      </c>
      <c r="B85" s="40" t="s">
        <v>18</v>
      </c>
      <c r="C85" s="33"/>
      <c r="D85" s="81">
        <v>0</v>
      </c>
      <c r="E85" s="32"/>
      <c r="F85" s="32"/>
      <c r="G85" s="11">
        <v>2370.7</v>
      </c>
      <c r="H85" s="11">
        <v>1.07</v>
      </c>
      <c r="I85" s="12">
        <v>0.03</v>
      </c>
    </row>
    <row r="86" spans="1:9" s="18" customFormat="1" ht="15">
      <c r="A86" s="31" t="s">
        <v>49</v>
      </c>
      <c r="B86" s="24" t="s">
        <v>10</v>
      </c>
      <c r="C86" s="78"/>
      <c r="D86" s="81">
        <v>6851.28</v>
      </c>
      <c r="E86" s="32"/>
      <c r="F86" s="32"/>
      <c r="G86" s="11">
        <v>2370.7</v>
      </c>
      <c r="H86" s="11">
        <v>1.07</v>
      </c>
      <c r="I86" s="12">
        <v>0.17</v>
      </c>
    </row>
    <row r="87" spans="1:9" s="18" customFormat="1" ht="25.5">
      <c r="A87" s="39" t="s">
        <v>142</v>
      </c>
      <c r="B87" s="40"/>
      <c r="C87" s="41"/>
      <c r="D87" s="105">
        <v>27936.95</v>
      </c>
      <c r="E87" s="34"/>
      <c r="F87" s="34"/>
      <c r="G87" s="11">
        <v>2370.7</v>
      </c>
      <c r="H87" s="11"/>
      <c r="I87" s="12"/>
    </row>
    <row r="88" spans="1:9" s="18" customFormat="1" ht="25.5">
      <c r="A88" s="31" t="s">
        <v>122</v>
      </c>
      <c r="B88" s="35" t="s">
        <v>18</v>
      </c>
      <c r="C88" s="41"/>
      <c r="D88" s="103">
        <v>4567.4</v>
      </c>
      <c r="E88" s="34"/>
      <c r="F88" s="34"/>
      <c r="G88" s="11">
        <v>2370.7</v>
      </c>
      <c r="H88" s="11"/>
      <c r="I88" s="12"/>
    </row>
    <row r="89" spans="1:9" s="18" customFormat="1" ht="25.5">
      <c r="A89" s="31" t="s">
        <v>120</v>
      </c>
      <c r="B89" s="35" t="s">
        <v>18</v>
      </c>
      <c r="C89" s="41"/>
      <c r="D89" s="103">
        <v>0</v>
      </c>
      <c r="E89" s="34"/>
      <c r="F89" s="34"/>
      <c r="G89" s="11">
        <v>2370.7</v>
      </c>
      <c r="H89" s="11"/>
      <c r="I89" s="12"/>
    </row>
    <row r="90" spans="1:9" s="18" customFormat="1" ht="30">
      <c r="A90" s="26" t="s">
        <v>41</v>
      </c>
      <c r="B90" s="24"/>
      <c r="C90" s="28" t="s">
        <v>168</v>
      </c>
      <c r="D90" s="80">
        <f>SUM(D91:D94)</f>
        <v>1851.38</v>
      </c>
      <c r="E90" s="22">
        <f>D90/G90</f>
        <v>0.78</v>
      </c>
      <c r="F90" s="22">
        <f>E90/12</f>
        <v>0.07</v>
      </c>
      <c r="G90" s="11">
        <v>2370.7</v>
      </c>
      <c r="H90" s="11">
        <v>1.07</v>
      </c>
      <c r="I90" s="12">
        <v>0.07</v>
      </c>
    </row>
    <row r="91" spans="1:9" s="18" customFormat="1" ht="15">
      <c r="A91" s="31" t="s">
        <v>154</v>
      </c>
      <c r="B91" s="24" t="s">
        <v>18</v>
      </c>
      <c r="C91" s="32"/>
      <c r="D91" s="103">
        <v>1851.38</v>
      </c>
      <c r="E91" s="22"/>
      <c r="F91" s="22"/>
      <c r="G91" s="11">
        <v>2370.7</v>
      </c>
      <c r="H91" s="11"/>
      <c r="I91" s="12"/>
    </row>
    <row r="92" spans="1:9" s="18" customFormat="1" ht="15">
      <c r="A92" s="39" t="s">
        <v>123</v>
      </c>
      <c r="B92" s="35" t="s">
        <v>55</v>
      </c>
      <c r="C92" s="32"/>
      <c r="D92" s="103">
        <v>0</v>
      </c>
      <c r="E92" s="22"/>
      <c r="F92" s="22"/>
      <c r="G92" s="11">
        <v>2370.7</v>
      </c>
      <c r="H92" s="11"/>
      <c r="I92" s="12"/>
    </row>
    <row r="93" spans="1:9" s="18" customFormat="1" ht="15">
      <c r="A93" s="31" t="s">
        <v>124</v>
      </c>
      <c r="B93" s="35" t="s">
        <v>54</v>
      </c>
      <c r="C93" s="32"/>
      <c r="D93" s="103">
        <v>0</v>
      </c>
      <c r="E93" s="22"/>
      <c r="F93" s="22"/>
      <c r="G93" s="11">
        <v>2370.7</v>
      </c>
      <c r="H93" s="11"/>
      <c r="I93" s="12"/>
    </row>
    <row r="94" spans="1:9" s="18" customFormat="1" ht="25.5">
      <c r="A94" s="31" t="s">
        <v>125</v>
      </c>
      <c r="B94" s="35" t="s">
        <v>54</v>
      </c>
      <c r="C94" s="32"/>
      <c r="D94" s="103">
        <v>0</v>
      </c>
      <c r="E94" s="22"/>
      <c r="F94" s="22"/>
      <c r="G94" s="11">
        <v>2370.7</v>
      </c>
      <c r="H94" s="11"/>
      <c r="I94" s="12"/>
    </row>
    <row r="95" spans="1:9" s="18" customFormat="1" ht="30">
      <c r="A95" s="26" t="s">
        <v>126</v>
      </c>
      <c r="B95" s="24"/>
      <c r="C95" s="22" t="s">
        <v>170</v>
      </c>
      <c r="D95" s="80">
        <f>SUM(D96:D101)</f>
        <v>25067.66</v>
      </c>
      <c r="E95" s="22">
        <f>D95/G95</f>
        <v>10.57</v>
      </c>
      <c r="F95" s="22">
        <f>E95/12</f>
        <v>0.88</v>
      </c>
      <c r="G95" s="11">
        <v>2370.7</v>
      </c>
      <c r="H95" s="11">
        <v>1.07</v>
      </c>
      <c r="I95" s="12">
        <v>0.19</v>
      </c>
    </row>
    <row r="96" spans="1:9" s="18" customFormat="1" ht="21" customHeight="1">
      <c r="A96" s="31" t="s">
        <v>38</v>
      </c>
      <c r="B96" s="24" t="s">
        <v>10</v>
      </c>
      <c r="C96" s="78"/>
      <c r="D96" s="82">
        <v>0</v>
      </c>
      <c r="E96" s="22"/>
      <c r="F96" s="22"/>
      <c r="G96" s="11">
        <v>2370.7</v>
      </c>
      <c r="H96" s="11"/>
      <c r="I96" s="12"/>
    </row>
    <row r="97" spans="1:9" s="18" customFormat="1" ht="38.25">
      <c r="A97" s="31" t="s">
        <v>127</v>
      </c>
      <c r="B97" s="24" t="s">
        <v>18</v>
      </c>
      <c r="C97" s="78"/>
      <c r="D97" s="82">
        <v>6936.14</v>
      </c>
      <c r="E97" s="22"/>
      <c r="F97" s="22"/>
      <c r="G97" s="11">
        <v>2370.7</v>
      </c>
      <c r="H97" s="11"/>
      <c r="I97" s="12"/>
    </row>
    <row r="98" spans="1:9" s="18" customFormat="1" ht="38.25">
      <c r="A98" s="31" t="s">
        <v>128</v>
      </c>
      <c r="B98" s="24" t="s">
        <v>18</v>
      </c>
      <c r="C98" s="78"/>
      <c r="D98" s="82">
        <v>1006.81</v>
      </c>
      <c r="E98" s="22"/>
      <c r="F98" s="22"/>
      <c r="G98" s="11">
        <v>2370.7</v>
      </c>
      <c r="H98" s="11"/>
      <c r="I98" s="12"/>
    </row>
    <row r="99" spans="1:9" s="18" customFormat="1" ht="25.5">
      <c r="A99" s="31" t="s">
        <v>129</v>
      </c>
      <c r="B99" s="24" t="s">
        <v>13</v>
      </c>
      <c r="C99" s="33"/>
      <c r="D99" s="106">
        <f>E99*G99</f>
        <v>0</v>
      </c>
      <c r="E99" s="32"/>
      <c r="F99" s="32"/>
      <c r="G99" s="11">
        <v>2370.7</v>
      </c>
      <c r="H99" s="11">
        <v>1.07</v>
      </c>
      <c r="I99" s="12">
        <v>0</v>
      </c>
    </row>
    <row r="100" spans="1:9" s="18" customFormat="1" ht="15">
      <c r="A100" s="31" t="s">
        <v>130</v>
      </c>
      <c r="B100" s="35" t="s">
        <v>131</v>
      </c>
      <c r="C100" s="33"/>
      <c r="D100" s="81">
        <v>0</v>
      </c>
      <c r="E100" s="32"/>
      <c r="F100" s="32"/>
      <c r="G100" s="11">
        <v>2370.7</v>
      </c>
      <c r="H100" s="11">
        <v>1.07</v>
      </c>
      <c r="I100" s="12">
        <v>0.17</v>
      </c>
    </row>
    <row r="101" spans="1:9" s="18" customFormat="1" ht="56.25" customHeight="1">
      <c r="A101" s="31" t="s">
        <v>132</v>
      </c>
      <c r="B101" s="35" t="s">
        <v>72</v>
      </c>
      <c r="C101" s="33"/>
      <c r="D101" s="81">
        <v>17124.71</v>
      </c>
      <c r="E101" s="32"/>
      <c r="F101" s="32"/>
      <c r="G101" s="11">
        <v>2370.7</v>
      </c>
      <c r="H101" s="11">
        <v>1.07</v>
      </c>
      <c r="I101" s="12">
        <v>0.02</v>
      </c>
    </row>
    <row r="102" spans="1:9" s="18" customFormat="1" ht="15">
      <c r="A102" s="26" t="s">
        <v>42</v>
      </c>
      <c r="B102" s="24"/>
      <c r="C102" s="22" t="s">
        <v>169</v>
      </c>
      <c r="D102" s="80">
        <f>D103</f>
        <v>1208.01</v>
      </c>
      <c r="E102" s="22">
        <f>D102/G102</f>
        <v>0.51</v>
      </c>
      <c r="F102" s="22">
        <f>E102/12</f>
        <v>0.04</v>
      </c>
      <c r="G102" s="11">
        <v>2370.7</v>
      </c>
      <c r="H102" s="11">
        <v>1.07</v>
      </c>
      <c r="I102" s="12">
        <v>0.05</v>
      </c>
    </row>
    <row r="103" spans="1:9" s="18" customFormat="1" ht="15">
      <c r="A103" s="31" t="s">
        <v>39</v>
      </c>
      <c r="B103" s="24" t="s">
        <v>18</v>
      </c>
      <c r="C103" s="33"/>
      <c r="D103" s="81">
        <v>1208.01</v>
      </c>
      <c r="E103" s="32"/>
      <c r="F103" s="32"/>
      <c r="G103" s="11">
        <v>2370.7</v>
      </c>
      <c r="H103" s="11">
        <v>1.07</v>
      </c>
      <c r="I103" s="12">
        <v>0.03</v>
      </c>
    </row>
    <row r="104" spans="1:9" s="11" customFormat="1" ht="15">
      <c r="A104" s="26" t="s">
        <v>46</v>
      </c>
      <c r="B104" s="21"/>
      <c r="C104" s="22" t="s">
        <v>171</v>
      </c>
      <c r="D104" s="80">
        <f>D105+D106</f>
        <v>21488.02</v>
      </c>
      <c r="E104" s="22">
        <f>D104/G104</f>
        <v>9.06</v>
      </c>
      <c r="F104" s="22">
        <f>E104/12</f>
        <v>0.76</v>
      </c>
      <c r="G104" s="11">
        <v>2370.7</v>
      </c>
      <c r="H104" s="11">
        <v>1.07</v>
      </c>
      <c r="I104" s="12">
        <v>0.04</v>
      </c>
    </row>
    <row r="105" spans="1:9" s="11" customFormat="1" ht="45" customHeight="1">
      <c r="A105" s="39" t="s">
        <v>133</v>
      </c>
      <c r="B105" s="35" t="s">
        <v>23</v>
      </c>
      <c r="C105" s="69"/>
      <c r="D105" s="82">
        <v>12152.98</v>
      </c>
      <c r="E105" s="54"/>
      <c r="F105" s="54"/>
      <c r="G105" s="11">
        <v>2370.7</v>
      </c>
      <c r="I105" s="12"/>
    </row>
    <row r="106" spans="1:9" s="18" customFormat="1" ht="31.5" customHeight="1">
      <c r="A106" s="39" t="s">
        <v>174</v>
      </c>
      <c r="B106" s="35" t="s">
        <v>72</v>
      </c>
      <c r="C106" s="33"/>
      <c r="D106" s="81">
        <v>9335.04</v>
      </c>
      <c r="E106" s="32"/>
      <c r="F106" s="32"/>
      <c r="G106" s="11">
        <v>2370.7</v>
      </c>
      <c r="H106" s="11">
        <v>1.07</v>
      </c>
      <c r="I106" s="12">
        <v>0.04</v>
      </c>
    </row>
    <row r="107" spans="1:9" s="11" customFormat="1" ht="15">
      <c r="A107" s="26" t="s">
        <v>45</v>
      </c>
      <c r="B107" s="21"/>
      <c r="C107" s="22" t="s">
        <v>172</v>
      </c>
      <c r="D107" s="80">
        <f>D108+D109</f>
        <v>23617.7</v>
      </c>
      <c r="E107" s="22">
        <f>D107/G107</f>
        <v>9.96</v>
      </c>
      <c r="F107" s="22">
        <f>E107/12</f>
        <v>0.83</v>
      </c>
      <c r="G107" s="11">
        <v>2370.7</v>
      </c>
      <c r="H107" s="11">
        <v>1.07</v>
      </c>
      <c r="I107" s="12">
        <v>0.48</v>
      </c>
    </row>
    <row r="108" spans="1:9" s="18" customFormat="1" ht="15">
      <c r="A108" s="31" t="s">
        <v>57</v>
      </c>
      <c r="B108" s="24" t="s">
        <v>51</v>
      </c>
      <c r="C108" s="33"/>
      <c r="D108" s="81">
        <v>19086.96</v>
      </c>
      <c r="E108" s="32"/>
      <c r="F108" s="32"/>
      <c r="G108" s="11">
        <v>2370.7</v>
      </c>
      <c r="H108" s="11">
        <v>1.07</v>
      </c>
      <c r="I108" s="12">
        <v>0.48</v>
      </c>
    </row>
    <row r="109" spans="1:9" s="18" customFormat="1" ht="15">
      <c r="A109" s="31" t="s">
        <v>69</v>
      </c>
      <c r="B109" s="35" t="s">
        <v>51</v>
      </c>
      <c r="C109" s="33"/>
      <c r="D109" s="81">
        <v>4530.74</v>
      </c>
      <c r="E109" s="32"/>
      <c r="F109" s="32"/>
      <c r="G109" s="11">
        <v>2370.7</v>
      </c>
      <c r="H109" s="11"/>
      <c r="I109" s="12"/>
    </row>
    <row r="110" spans="1:9" s="11" customFormat="1" ht="105" thickBot="1">
      <c r="A110" s="26" t="s">
        <v>163</v>
      </c>
      <c r="B110" s="21" t="s">
        <v>13</v>
      </c>
      <c r="C110" s="30"/>
      <c r="D110" s="83">
        <v>50000</v>
      </c>
      <c r="E110" s="30">
        <f>D110/G110</f>
        <v>21.09</v>
      </c>
      <c r="F110" s="30">
        <f>E110/12</f>
        <v>1.76</v>
      </c>
      <c r="G110" s="11">
        <v>2370.7</v>
      </c>
      <c r="H110" s="11">
        <v>1.07</v>
      </c>
      <c r="I110" s="12">
        <v>0.3</v>
      </c>
    </row>
    <row r="111" spans="1:9" s="11" customFormat="1" ht="19.5" thickBot="1">
      <c r="A111" s="60" t="s">
        <v>70</v>
      </c>
      <c r="B111" s="45" t="s">
        <v>12</v>
      </c>
      <c r="C111" s="65"/>
      <c r="D111" s="84">
        <f>E111*G111</f>
        <v>54051.96</v>
      </c>
      <c r="E111" s="65">
        <f>12*F111</f>
        <v>22.8</v>
      </c>
      <c r="F111" s="38">
        <v>1.9</v>
      </c>
      <c r="G111" s="11">
        <v>2370.7</v>
      </c>
      <c r="I111" s="12"/>
    </row>
    <row r="112" spans="1:9" s="11" customFormat="1" ht="19.5" thickBot="1">
      <c r="A112" s="36" t="s">
        <v>32</v>
      </c>
      <c r="B112" s="9"/>
      <c r="C112" s="65"/>
      <c r="D112" s="85">
        <f>D111+D110+D107+D104+D102+D95+D90+D79+D65+D64+D63+D62+D50+D49+D52+D48+D41+D40+D29+D16+D51+D42</f>
        <v>817218.02</v>
      </c>
      <c r="E112" s="85">
        <f>E111+E110+E107+E104+E102+E95+E90+E79+E65+E64+E63+E62+E50+E49+E52+E48+E41+E40+E29+E16+E51+E42</f>
        <v>344.7</v>
      </c>
      <c r="F112" s="85">
        <f>F111+F110+F107+F104+F102+F95+F90+F79+F65+F64+F63+F62+F50+F49+F52+F48+F41+F40+F29+F16+F51+F42</f>
        <v>28.73</v>
      </c>
      <c r="G112" s="11">
        <v>2370.7</v>
      </c>
      <c r="I112" s="12"/>
    </row>
    <row r="113" spans="1:9" s="11" customFormat="1" ht="18.75">
      <c r="A113" s="97"/>
      <c r="B113" s="51"/>
      <c r="C113" s="52"/>
      <c r="D113" s="98"/>
      <c r="E113" s="99"/>
      <c r="F113" s="99"/>
      <c r="G113" s="11">
        <v>2370.7</v>
      </c>
      <c r="I113" s="12"/>
    </row>
    <row r="114" spans="1:9" s="11" customFormat="1" ht="18.75">
      <c r="A114" s="97"/>
      <c r="B114" s="51"/>
      <c r="C114" s="52"/>
      <c r="D114" s="98"/>
      <c r="E114" s="99"/>
      <c r="F114" s="99"/>
      <c r="G114" s="11">
        <v>2370.7</v>
      </c>
      <c r="I114" s="12"/>
    </row>
    <row r="115" spans="1:9" s="49" customFormat="1" ht="15.75" thickBot="1">
      <c r="A115" s="48"/>
      <c r="D115" s="86"/>
      <c r="G115" s="11">
        <v>2370.7</v>
      </c>
      <c r="I115" s="50"/>
    </row>
    <row r="116" spans="1:9" s="11" customFormat="1" ht="19.5" thickBot="1">
      <c r="A116" s="44" t="s">
        <v>64</v>
      </c>
      <c r="B116" s="9"/>
      <c r="C116" s="37"/>
      <c r="D116" s="87">
        <f>SUM(D117:D129)</f>
        <v>1785880.12</v>
      </c>
      <c r="E116" s="87">
        <f>SUM(E117:E129)</f>
        <v>753.31</v>
      </c>
      <c r="F116" s="87">
        <f>SUM(F117:F129)</f>
        <v>62.8</v>
      </c>
      <c r="G116" s="11">
        <v>2370.7</v>
      </c>
      <c r="I116" s="12"/>
    </row>
    <row r="117" spans="1:9" s="42" customFormat="1" ht="21" customHeight="1">
      <c r="A117" s="53" t="s">
        <v>137</v>
      </c>
      <c r="B117" s="68"/>
      <c r="C117" s="54"/>
      <c r="D117" s="105">
        <v>74260.57</v>
      </c>
      <c r="E117" s="73">
        <f aca="true" t="shared" si="0" ref="E117:E129">D117/G117</f>
        <v>31.32</v>
      </c>
      <c r="F117" s="90">
        <f>E117/12</f>
        <v>2.61</v>
      </c>
      <c r="G117" s="11">
        <v>2370.7</v>
      </c>
      <c r="I117" s="43"/>
    </row>
    <row r="118" spans="1:9" s="42" customFormat="1" ht="18" customHeight="1">
      <c r="A118" s="39" t="s">
        <v>138</v>
      </c>
      <c r="B118" s="40"/>
      <c r="C118" s="41"/>
      <c r="D118" s="105">
        <v>32306.87</v>
      </c>
      <c r="E118" s="73">
        <f t="shared" si="0"/>
        <v>13.63</v>
      </c>
      <c r="F118" s="90">
        <f aca="true" t="shared" si="1" ref="F118:F129">E118/12</f>
        <v>1.14</v>
      </c>
      <c r="G118" s="11">
        <v>2370.7</v>
      </c>
      <c r="I118" s="43"/>
    </row>
    <row r="119" spans="1:9" s="42" customFormat="1" ht="22.5" customHeight="1">
      <c r="A119" s="39" t="s">
        <v>139</v>
      </c>
      <c r="B119" s="40"/>
      <c r="C119" s="41"/>
      <c r="D119" s="105">
        <v>273235.85</v>
      </c>
      <c r="E119" s="73">
        <f t="shared" si="0"/>
        <v>115.26</v>
      </c>
      <c r="F119" s="90">
        <f t="shared" si="1"/>
        <v>9.61</v>
      </c>
      <c r="G119" s="11">
        <v>2370.7</v>
      </c>
      <c r="I119" s="43"/>
    </row>
    <row r="120" spans="1:9" s="42" customFormat="1" ht="19.5" customHeight="1">
      <c r="A120" s="39" t="s">
        <v>140</v>
      </c>
      <c r="B120" s="40"/>
      <c r="C120" s="41"/>
      <c r="D120" s="105">
        <v>300913.26</v>
      </c>
      <c r="E120" s="73">
        <f t="shared" si="0"/>
        <v>126.93</v>
      </c>
      <c r="F120" s="90">
        <f t="shared" si="1"/>
        <v>10.58</v>
      </c>
      <c r="G120" s="11">
        <v>2370.7</v>
      </c>
      <c r="I120" s="43"/>
    </row>
    <row r="121" spans="1:9" s="42" customFormat="1" ht="23.25" customHeight="1">
      <c r="A121" s="39" t="s">
        <v>141</v>
      </c>
      <c r="B121" s="40"/>
      <c r="C121" s="41"/>
      <c r="D121" s="105">
        <v>157330</v>
      </c>
      <c r="E121" s="73">
        <f t="shared" si="0"/>
        <v>66.36</v>
      </c>
      <c r="F121" s="90">
        <f t="shared" si="1"/>
        <v>5.53</v>
      </c>
      <c r="G121" s="11">
        <v>2370.7</v>
      </c>
      <c r="I121" s="43"/>
    </row>
    <row r="122" spans="1:9" s="42" customFormat="1" ht="23.25" customHeight="1">
      <c r="A122" s="39" t="s">
        <v>143</v>
      </c>
      <c r="B122" s="40"/>
      <c r="C122" s="41"/>
      <c r="D122" s="105">
        <v>47682.67</v>
      </c>
      <c r="E122" s="73">
        <f t="shared" si="0"/>
        <v>20.11</v>
      </c>
      <c r="F122" s="90">
        <f t="shared" si="1"/>
        <v>1.68</v>
      </c>
      <c r="G122" s="11">
        <v>2370.7</v>
      </c>
      <c r="I122" s="43"/>
    </row>
    <row r="123" spans="1:9" s="42" customFormat="1" ht="25.5">
      <c r="A123" s="39" t="s">
        <v>144</v>
      </c>
      <c r="B123" s="40"/>
      <c r="C123" s="41"/>
      <c r="D123" s="105">
        <v>2605.8</v>
      </c>
      <c r="E123" s="73">
        <f t="shared" si="0"/>
        <v>1.1</v>
      </c>
      <c r="F123" s="90">
        <f t="shared" si="1"/>
        <v>0.09</v>
      </c>
      <c r="G123" s="11">
        <v>2370.7</v>
      </c>
      <c r="I123" s="43"/>
    </row>
    <row r="124" spans="1:9" s="42" customFormat="1" ht="20.25" customHeight="1">
      <c r="A124" s="39" t="s">
        <v>145</v>
      </c>
      <c r="B124" s="40"/>
      <c r="C124" s="41"/>
      <c r="D124" s="105">
        <v>27795.9</v>
      </c>
      <c r="E124" s="73">
        <f t="shared" si="0"/>
        <v>11.72</v>
      </c>
      <c r="F124" s="90">
        <f t="shared" si="1"/>
        <v>0.98</v>
      </c>
      <c r="G124" s="11">
        <v>2370.7</v>
      </c>
      <c r="I124" s="43"/>
    </row>
    <row r="125" spans="1:9" s="42" customFormat="1" ht="26.25" customHeight="1">
      <c r="A125" s="39" t="s">
        <v>146</v>
      </c>
      <c r="B125" s="40"/>
      <c r="C125" s="41"/>
      <c r="D125" s="105">
        <v>31749.56</v>
      </c>
      <c r="E125" s="73">
        <f t="shared" si="0"/>
        <v>13.39</v>
      </c>
      <c r="F125" s="90">
        <f t="shared" si="1"/>
        <v>1.12</v>
      </c>
      <c r="G125" s="11">
        <v>2370.7</v>
      </c>
      <c r="I125" s="43"/>
    </row>
    <row r="126" spans="1:9" s="42" customFormat="1" ht="21.75" customHeight="1">
      <c r="A126" s="55" t="s">
        <v>147</v>
      </c>
      <c r="B126" s="56"/>
      <c r="C126" s="57"/>
      <c r="D126" s="107">
        <v>35312.49</v>
      </c>
      <c r="E126" s="95">
        <f t="shared" si="0"/>
        <v>14.9</v>
      </c>
      <c r="F126" s="96">
        <f t="shared" si="1"/>
        <v>1.24</v>
      </c>
      <c r="G126" s="11">
        <v>2370.7</v>
      </c>
      <c r="I126" s="43"/>
    </row>
    <row r="127" spans="1:9" s="42" customFormat="1" ht="21.75" customHeight="1">
      <c r="A127" s="70" t="s">
        <v>148</v>
      </c>
      <c r="B127" s="40"/>
      <c r="C127" s="41"/>
      <c r="D127" s="105">
        <v>42610.15</v>
      </c>
      <c r="E127" s="73">
        <f t="shared" si="0"/>
        <v>17.97</v>
      </c>
      <c r="F127" s="73">
        <f t="shared" si="1"/>
        <v>1.5</v>
      </c>
      <c r="G127" s="11">
        <v>2370.7</v>
      </c>
      <c r="I127" s="43"/>
    </row>
    <row r="128" spans="1:9" s="42" customFormat="1" ht="21.75" customHeight="1">
      <c r="A128" s="70" t="s">
        <v>155</v>
      </c>
      <c r="B128" s="40"/>
      <c r="C128" s="41"/>
      <c r="D128" s="105">
        <v>85885</v>
      </c>
      <c r="E128" s="73">
        <f t="shared" si="0"/>
        <v>36.23</v>
      </c>
      <c r="F128" s="73">
        <f t="shared" si="1"/>
        <v>3.02</v>
      </c>
      <c r="G128" s="11">
        <v>2370.7</v>
      </c>
      <c r="I128" s="43"/>
    </row>
    <row r="129" spans="1:9" s="42" customFormat="1" ht="21.75" customHeight="1">
      <c r="A129" s="70" t="s">
        <v>156</v>
      </c>
      <c r="B129" s="40"/>
      <c r="C129" s="41"/>
      <c r="D129" s="105">
        <v>674192</v>
      </c>
      <c r="E129" s="73">
        <f t="shared" si="0"/>
        <v>284.39</v>
      </c>
      <c r="F129" s="73">
        <f t="shared" si="1"/>
        <v>23.7</v>
      </c>
      <c r="G129" s="11">
        <v>2370.7</v>
      </c>
      <c r="I129" s="43"/>
    </row>
    <row r="130" spans="1:9" s="42" customFormat="1" ht="21.75" customHeight="1">
      <c r="A130" s="91"/>
      <c r="B130" s="92"/>
      <c r="C130" s="93"/>
      <c r="D130" s="88"/>
      <c r="E130" s="94"/>
      <c r="F130" s="94"/>
      <c r="G130" s="11"/>
      <c r="I130" s="43"/>
    </row>
    <row r="131" spans="1:9" s="49" customFormat="1" ht="12.75">
      <c r="A131" s="71"/>
      <c r="B131" s="72"/>
      <c r="C131" s="72"/>
      <c r="D131" s="88"/>
      <c r="E131" s="72"/>
      <c r="F131" s="72"/>
      <c r="I131" s="50"/>
    </row>
    <row r="132" spans="1:9" s="49" customFormat="1" ht="12.75">
      <c r="A132" s="71"/>
      <c r="B132" s="72"/>
      <c r="C132" s="72"/>
      <c r="D132" s="88"/>
      <c r="E132" s="72"/>
      <c r="F132" s="72"/>
      <c r="I132" s="50"/>
    </row>
    <row r="133" spans="1:9" s="58" customFormat="1" ht="15">
      <c r="A133" s="74" t="s">
        <v>63</v>
      </c>
      <c r="B133" s="75"/>
      <c r="C133" s="75"/>
      <c r="D133" s="89">
        <f>D112+D116</f>
        <v>2603098.14</v>
      </c>
      <c r="E133" s="76">
        <f>E112+E116</f>
        <v>1098.01</v>
      </c>
      <c r="F133" s="76">
        <f>F112+F116</f>
        <v>91.53</v>
      </c>
      <c r="I133" s="59"/>
    </row>
    <row r="134" spans="1:9" s="49" customFormat="1" ht="12.75">
      <c r="A134" s="48"/>
      <c r="I134" s="50"/>
    </row>
    <row r="135" spans="1:9" s="49" customFormat="1" ht="12.75">
      <c r="A135" s="48"/>
      <c r="I135" s="50"/>
    </row>
    <row r="136" spans="1:9" s="49" customFormat="1" ht="12.75">
      <c r="A136" s="48"/>
      <c r="I136" s="50"/>
    </row>
    <row r="137" spans="1:9" s="46" customFormat="1" ht="19.5">
      <c r="A137" s="61"/>
      <c r="B137" s="62"/>
      <c r="C137" s="63"/>
      <c r="D137" s="63"/>
      <c r="E137" s="63"/>
      <c r="F137" s="63"/>
      <c r="I137" s="47"/>
    </row>
    <row r="138" spans="1:9" s="49" customFormat="1" ht="14.25">
      <c r="A138" s="134" t="s">
        <v>30</v>
      </c>
      <c r="B138" s="134"/>
      <c r="C138" s="134"/>
      <c r="D138" s="134"/>
      <c r="I138" s="50"/>
    </row>
    <row r="139" s="49" customFormat="1" ht="12.75">
      <c r="I139" s="50"/>
    </row>
    <row r="140" spans="1:9" s="49" customFormat="1" ht="12.75">
      <c r="A140" s="48" t="s">
        <v>31</v>
      </c>
      <c r="I140" s="50"/>
    </row>
    <row r="141" s="49" customFormat="1" ht="12.75">
      <c r="I141" s="50"/>
    </row>
    <row r="142" s="49" customFormat="1" ht="12.75">
      <c r="I142" s="50"/>
    </row>
    <row r="143" s="49" customFormat="1" ht="12.75">
      <c r="I143" s="50"/>
    </row>
    <row r="144" s="49" customFormat="1" ht="12.75">
      <c r="I144" s="50"/>
    </row>
    <row r="145" s="49" customFormat="1" ht="12.75">
      <c r="I145" s="50"/>
    </row>
    <row r="146" s="49" customFormat="1" ht="12.75">
      <c r="I146" s="50"/>
    </row>
    <row r="147" s="49" customFormat="1" ht="12.75">
      <c r="I147" s="50"/>
    </row>
    <row r="148" s="49" customFormat="1" ht="12.75">
      <c r="I148" s="50"/>
    </row>
    <row r="149" s="49" customFormat="1" ht="12.75">
      <c r="I149" s="50"/>
    </row>
    <row r="150" s="49" customFormat="1" ht="12.75">
      <c r="I150" s="50"/>
    </row>
    <row r="151" s="49" customFormat="1" ht="12.75">
      <c r="I151" s="50"/>
    </row>
    <row r="152" s="49" customFormat="1" ht="12.75">
      <c r="I152" s="50"/>
    </row>
    <row r="153" s="49" customFormat="1" ht="12.75">
      <c r="I153" s="50"/>
    </row>
    <row r="154" s="49" customFormat="1" ht="12.75">
      <c r="I154" s="50"/>
    </row>
    <row r="155" s="49" customFormat="1" ht="12.75">
      <c r="I155" s="50"/>
    </row>
    <row r="156" s="49" customFormat="1" ht="12.75">
      <c r="I156" s="50"/>
    </row>
    <row r="157" s="49" customFormat="1" ht="12.75">
      <c r="I157" s="50"/>
    </row>
    <row r="158" s="49" customFormat="1" ht="12.75">
      <c r="I158" s="50"/>
    </row>
  </sheetData>
  <sheetProtection/>
  <mergeCells count="13">
    <mergeCell ref="A1:F1"/>
    <mergeCell ref="B2:F2"/>
    <mergeCell ref="B3:F3"/>
    <mergeCell ref="B4:F4"/>
    <mergeCell ref="A6:F6"/>
    <mergeCell ref="A8:F8"/>
    <mergeCell ref="A7:F7"/>
    <mergeCell ref="A9:F9"/>
    <mergeCell ref="A10:F10"/>
    <mergeCell ref="A11:F11"/>
    <mergeCell ref="A12:F12"/>
    <mergeCell ref="A15:F15"/>
    <mergeCell ref="A138:D138"/>
  </mergeCells>
  <printOptions horizontalCentered="1"/>
  <pageMargins left="0.2" right="0.2" top="0.1968503937007874" bottom="0.2" header="0.2" footer="0.2"/>
  <pageSetup horizontalDpi="600" verticalDpi="600" orientation="portrait" paperSize="9" scale="6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="90" zoomScaleNormal="90" zoomScalePageLayoutView="0" workbookViewId="0" topLeftCell="A1">
      <selection activeCell="A1" sqref="A1:F142"/>
    </sheetView>
  </sheetViews>
  <sheetFormatPr defaultColWidth="9.00390625" defaultRowHeight="12.75"/>
  <cols>
    <col min="1" max="1" width="72.2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35" t="s">
        <v>0</v>
      </c>
      <c r="B1" s="136"/>
      <c r="C1" s="136"/>
      <c r="D1" s="136"/>
      <c r="E1" s="136"/>
      <c r="F1" s="136"/>
    </row>
    <row r="2" spans="2:6" ht="12.75" customHeight="1">
      <c r="B2" s="137" t="s">
        <v>1</v>
      </c>
      <c r="C2" s="137"/>
      <c r="D2" s="137"/>
      <c r="E2" s="136"/>
      <c r="F2" s="136"/>
    </row>
    <row r="3" spans="1:6" ht="21" customHeight="1">
      <c r="A3" s="64" t="s">
        <v>78</v>
      </c>
      <c r="B3" s="137" t="s">
        <v>2</v>
      </c>
      <c r="C3" s="137"/>
      <c r="D3" s="137"/>
      <c r="E3" s="136"/>
      <c r="F3" s="136"/>
    </row>
    <row r="4" spans="2:6" ht="14.25" customHeight="1">
      <c r="B4" s="137" t="s">
        <v>33</v>
      </c>
      <c r="C4" s="137"/>
      <c r="D4" s="137"/>
      <c r="E4" s="136"/>
      <c r="F4" s="136"/>
    </row>
    <row r="5" spans="2:6" ht="14.25" customHeight="1">
      <c r="B5" s="101"/>
      <c r="C5" s="101"/>
      <c r="D5" s="101"/>
      <c r="E5" s="100"/>
      <c r="F5" s="100"/>
    </row>
    <row r="6" spans="1:9" ht="33" customHeight="1">
      <c r="A6" s="138" t="s">
        <v>158</v>
      </c>
      <c r="B6" s="138"/>
      <c r="C6" s="138"/>
      <c r="D6" s="138"/>
      <c r="E6" s="138"/>
      <c r="F6" s="138"/>
      <c r="I6" s="1"/>
    </row>
    <row r="7" spans="1:9" ht="33" customHeight="1">
      <c r="A7" s="139" t="s">
        <v>79</v>
      </c>
      <c r="B7" s="139"/>
      <c r="C7" s="139"/>
      <c r="D7" s="139"/>
      <c r="E7" s="139"/>
      <c r="F7" s="139"/>
      <c r="I7" s="1"/>
    </row>
    <row r="8" spans="1:9" s="3" customFormat="1" ht="22.5" customHeight="1">
      <c r="A8" s="124" t="s">
        <v>3</v>
      </c>
      <c r="B8" s="124"/>
      <c r="C8" s="124"/>
      <c r="D8" s="124"/>
      <c r="E8" s="125"/>
      <c r="F8" s="125"/>
      <c r="I8" s="4"/>
    </row>
    <row r="9" spans="1:6" s="5" customFormat="1" ht="18.75" customHeight="1">
      <c r="A9" s="124" t="s">
        <v>58</v>
      </c>
      <c r="B9" s="124"/>
      <c r="C9" s="124"/>
      <c r="D9" s="124"/>
      <c r="E9" s="125"/>
      <c r="F9" s="125"/>
    </row>
    <row r="10" spans="1:6" s="6" customFormat="1" ht="17.25" customHeight="1">
      <c r="A10" s="126" t="s">
        <v>59</v>
      </c>
      <c r="B10" s="126"/>
      <c r="C10" s="126"/>
      <c r="D10" s="126"/>
      <c r="E10" s="127"/>
      <c r="F10" s="127"/>
    </row>
    <row r="11" spans="1:9" s="3" customFormat="1" ht="22.5" customHeight="1">
      <c r="A11" s="124" t="s">
        <v>135</v>
      </c>
      <c r="B11" s="124"/>
      <c r="C11" s="124"/>
      <c r="D11" s="124"/>
      <c r="E11" s="125"/>
      <c r="F11" s="125"/>
      <c r="I11" s="4"/>
    </row>
    <row r="12" spans="1:6" s="5" customFormat="1" ht="30" customHeight="1" thickBot="1">
      <c r="A12" s="128" t="s">
        <v>4</v>
      </c>
      <c r="B12" s="128"/>
      <c r="C12" s="128"/>
      <c r="D12" s="128"/>
      <c r="E12" s="129"/>
      <c r="F12" s="129"/>
    </row>
    <row r="13" spans="1:9" s="11" customFormat="1" ht="139.5" customHeight="1" thickBot="1">
      <c r="A13" s="7" t="s">
        <v>5</v>
      </c>
      <c r="B13" s="8" t="s">
        <v>6</v>
      </c>
      <c r="C13" s="9" t="s">
        <v>80</v>
      </c>
      <c r="D13" s="9" t="s">
        <v>34</v>
      </c>
      <c r="E13" s="9" t="s">
        <v>7</v>
      </c>
      <c r="F13" s="10" t="s">
        <v>8</v>
      </c>
      <c r="I13" s="12"/>
    </row>
    <row r="14" spans="1:9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I14" s="19"/>
    </row>
    <row r="15" spans="1:9" s="18" customFormat="1" ht="49.5" customHeight="1">
      <c r="A15" s="130" t="s">
        <v>9</v>
      </c>
      <c r="B15" s="131"/>
      <c r="C15" s="131"/>
      <c r="D15" s="131"/>
      <c r="E15" s="132"/>
      <c r="F15" s="133"/>
      <c r="I15" s="19"/>
    </row>
    <row r="16" spans="1:9" s="11" customFormat="1" ht="23.25" customHeight="1">
      <c r="A16" s="20" t="s">
        <v>74</v>
      </c>
      <c r="B16" s="21" t="s">
        <v>10</v>
      </c>
      <c r="C16" s="23" t="s">
        <v>149</v>
      </c>
      <c r="D16" s="79">
        <f>E16*G16</f>
        <v>95586.62</v>
      </c>
      <c r="E16" s="22">
        <f>F16*12</f>
        <v>40.32</v>
      </c>
      <c r="F16" s="22">
        <f>F21+F28</f>
        <v>3.36</v>
      </c>
      <c r="G16" s="11">
        <v>2370.7</v>
      </c>
      <c r="H16" s="11">
        <v>1.07</v>
      </c>
      <c r="I16" s="12">
        <v>2.24</v>
      </c>
    </row>
    <row r="17" spans="1:9" s="11" customFormat="1" ht="27" customHeight="1">
      <c r="A17" s="102" t="s">
        <v>81</v>
      </c>
      <c r="B17" s="103" t="s">
        <v>65</v>
      </c>
      <c r="C17" s="23"/>
      <c r="D17" s="79"/>
      <c r="E17" s="22"/>
      <c r="F17" s="22"/>
      <c r="I17" s="12"/>
    </row>
    <row r="18" spans="1:9" s="11" customFormat="1" ht="20.25" customHeight="1">
      <c r="A18" s="102" t="s">
        <v>66</v>
      </c>
      <c r="B18" s="103" t="s">
        <v>65</v>
      </c>
      <c r="C18" s="23"/>
      <c r="D18" s="79"/>
      <c r="E18" s="22"/>
      <c r="F18" s="22"/>
      <c r="I18" s="12"/>
    </row>
    <row r="19" spans="1:9" s="11" customFormat="1" ht="122.25" customHeight="1">
      <c r="A19" s="102" t="s">
        <v>82</v>
      </c>
      <c r="B19" s="103" t="s">
        <v>23</v>
      </c>
      <c r="C19" s="23"/>
      <c r="D19" s="79"/>
      <c r="E19" s="22"/>
      <c r="F19" s="22"/>
      <c r="I19" s="12"/>
    </row>
    <row r="20" spans="1:9" s="11" customFormat="1" ht="20.25" customHeight="1">
      <c r="A20" s="102" t="s">
        <v>83</v>
      </c>
      <c r="B20" s="103" t="s">
        <v>65</v>
      </c>
      <c r="C20" s="23"/>
      <c r="D20" s="79"/>
      <c r="E20" s="22"/>
      <c r="F20" s="22"/>
      <c r="I20" s="12"/>
    </row>
    <row r="21" spans="1:9" s="11" customFormat="1" ht="20.25" customHeight="1">
      <c r="A21" s="102" t="s">
        <v>84</v>
      </c>
      <c r="B21" s="103" t="s">
        <v>65</v>
      </c>
      <c r="C21" s="23"/>
      <c r="D21" s="79"/>
      <c r="E21" s="22"/>
      <c r="F21" s="22"/>
      <c r="I21" s="12"/>
    </row>
    <row r="22" spans="1:9" s="11" customFormat="1" ht="27" customHeight="1">
      <c r="A22" s="102" t="s">
        <v>85</v>
      </c>
      <c r="B22" s="103" t="s">
        <v>13</v>
      </c>
      <c r="C22" s="23"/>
      <c r="D22" s="79"/>
      <c r="E22" s="22"/>
      <c r="F22" s="22"/>
      <c r="I22" s="12"/>
    </row>
    <row r="23" spans="1:9" s="11" customFormat="1" ht="20.25" customHeight="1">
      <c r="A23" s="102" t="s">
        <v>86</v>
      </c>
      <c r="B23" s="103" t="s">
        <v>15</v>
      </c>
      <c r="C23" s="23"/>
      <c r="D23" s="79"/>
      <c r="E23" s="22"/>
      <c r="F23" s="22"/>
      <c r="I23" s="12"/>
    </row>
    <row r="24" spans="1:9" s="11" customFormat="1" ht="20.25" customHeight="1">
      <c r="A24" s="102" t="s">
        <v>87</v>
      </c>
      <c r="B24" s="103" t="s">
        <v>65</v>
      </c>
      <c r="C24" s="23"/>
      <c r="D24" s="79"/>
      <c r="E24" s="22"/>
      <c r="F24" s="22"/>
      <c r="I24" s="12"/>
    </row>
    <row r="25" spans="1:9" s="11" customFormat="1" ht="19.5" customHeight="1">
      <c r="A25" s="102" t="s">
        <v>88</v>
      </c>
      <c r="B25" s="103" t="s">
        <v>18</v>
      </c>
      <c r="C25" s="23"/>
      <c r="D25" s="79"/>
      <c r="E25" s="22"/>
      <c r="F25" s="54"/>
      <c r="I25" s="12"/>
    </row>
    <row r="26" spans="1:9" s="11" customFormat="1" ht="21" customHeight="1">
      <c r="A26" s="20" t="s">
        <v>73</v>
      </c>
      <c r="B26" s="68"/>
      <c r="C26" s="23"/>
      <c r="D26" s="79"/>
      <c r="E26" s="22"/>
      <c r="F26" s="22">
        <v>3.24</v>
      </c>
      <c r="I26" s="12"/>
    </row>
    <row r="27" spans="1:9" s="11" customFormat="1" ht="21" customHeight="1">
      <c r="A27" s="53" t="s">
        <v>71</v>
      </c>
      <c r="B27" s="68" t="s">
        <v>65</v>
      </c>
      <c r="C27" s="23"/>
      <c r="D27" s="79"/>
      <c r="E27" s="22"/>
      <c r="F27" s="54">
        <v>0.12</v>
      </c>
      <c r="I27" s="12"/>
    </row>
    <row r="28" spans="1:9" s="11" customFormat="1" ht="21" customHeight="1">
      <c r="A28" s="20" t="s">
        <v>73</v>
      </c>
      <c r="B28" s="68"/>
      <c r="C28" s="23"/>
      <c r="D28" s="79"/>
      <c r="E28" s="22"/>
      <c r="F28" s="22">
        <f>F25+F26+F27</f>
        <v>3.36</v>
      </c>
      <c r="I28" s="12"/>
    </row>
    <row r="29" spans="1:9" s="11" customFormat="1" ht="30">
      <c r="A29" s="20" t="s">
        <v>11</v>
      </c>
      <c r="B29" s="25" t="s">
        <v>12</v>
      </c>
      <c r="C29" s="23" t="s">
        <v>150</v>
      </c>
      <c r="D29" s="79">
        <f>E29*G29</f>
        <v>151345.49</v>
      </c>
      <c r="E29" s="22">
        <f>F29*12</f>
        <v>63.84</v>
      </c>
      <c r="F29" s="22">
        <v>5.32</v>
      </c>
      <c r="G29" s="11">
        <v>2370.7</v>
      </c>
      <c r="H29" s="11">
        <v>1.07</v>
      </c>
      <c r="I29" s="12">
        <v>3.83</v>
      </c>
    </row>
    <row r="30" spans="1:9" s="11" customFormat="1" ht="15">
      <c r="A30" s="102" t="s">
        <v>89</v>
      </c>
      <c r="B30" s="103" t="s">
        <v>12</v>
      </c>
      <c r="C30" s="23"/>
      <c r="D30" s="79"/>
      <c r="E30" s="22"/>
      <c r="F30" s="22"/>
      <c r="G30" s="11">
        <v>2370.7</v>
      </c>
      <c r="I30" s="12"/>
    </row>
    <row r="31" spans="1:9" s="11" customFormat="1" ht="15">
      <c r="A31" s="102" t="s">
        <v>90</v>
      </c>
      <c r="B31" s="103" t="s">
        <v>91</v>
      </c>
      <c r="C31" s="23"/>
      <c r="D31" s="79"/>
      <c r="E31" s="22"/>
      <c r="F31" s="22"/>
      <c r="G31" s="11">
        <v>2370.7</v>
      </c>
      <c r="I31" s="12"/>
    </row>
    <row r="32" spans="1:9" s="11" customFormat="1" ht="15">
      <c r="A32" s="102" t="s">
        <v>92</v>
      </c>
      <c r="B32" s="103" t="s">
        <v>93</v>
      </c>
      <c r="C32" s="23"/>
      <c r="D32" s="79"/>
      <c r="E32" s="22"/>
      <c r="F32" s="22"/>
      <c r="G32" s="11">
        <v>2370.7</v>
      </c>
      <c r="I32" s="12"/>
    </row>
    <row r="33" spans="1:9" s="11" customFormat="1" ht="15">
      <c r="A33" s="102" t="s">
        <v>60</v>
      </c>
      <c r="B33" s="103" t="s">
        <v>12</v>
      </c>
      <c r="C33" s="23"/>
      <c r="D33" s="79"/>
      <c r="E33" s="22"/>
      <c r="F33" s="22"/>
      <c r="G33" s="11">
        <v>2370.7</v>
      </c>
      <c r="I33" s="12"/>
    </row>
    <row r="34" spans="1:9" s="11" customFormat="1" ht="25.5">
      <c r="A34" s="102" t="s">
        <v>61</v>
      </c>
      <c r="B34" s="103" t="s">
        <v>13</v>
      </c>
      <c r="C34" s="23"/>
      <c r="D34" s="79"/>
      <c r="E34" s="22"/>
      <c r="F34" s="22"/>
      <c r="G34" s="11">
        <v>2370.7</v>
      </c>
      <c r="I34" s="12"/>
    </row>
    <row r="35" spans="1:9" s="11" customFormat="1" ht="15">
      <c r="A35" s="102" t="s">
        <v>94</v>
      </c>
      <c r="B35" s="103" t="s">
        <v>12</v>
      </c>
      <c r="C35" s="23"/>
      <c r="D35" s="79"/>
      <c r="E35" s="22"/>
      <c r="F35" s="22"/>
      <c r="G35" s="11">
        <v>2370.7</v>
      </c>
      <c r="I35" s="12"/>
    </row>
    <row r="36" spans="1:9" s="11" customFormat="1" ht="15">
      <c r="A36" s="102" t="s">
        <v>67</v>
      </c>
      <c r="B36" s="103" t="s">
        <v>12</v>
      </c>
      <c r="C36" s="23"/>
      <c r="D36" s="79"/>
      <c r="E36" s="22"/>
      <c r="F36" s="22"/>
      <c r="G36" s="11">
        <v>2370.7</v>
      </c>
      <c r="I36" s="12"/>
    </row>
    <row r="37" spans="1:9" s="11" customFormat="1" ht="25.5">
      <c r="A37" s="102" t="s">
        <v>95</v>
      </c>
      <c r="B37" s="103" t="s">
        <v>62</v>
      </c>
      <c r="C37" s="23"/>
      <c r="D37" s="79"/>
      <c r="E37" s="22"/>
      <c r="F37" s="22"/>
      <c r="G37" s="11">
        <v>2370.7</v>
      </c>
      <c r="I37" s="12"/>
    </row>
    <row r="38" spans="1:9" s="11" customFormat="1" ht="25.5">
      <c r="A38" s="102" t="s">
        <v>96</v>
      </c>
      <c r="B38" s="103" t="s">
        <v>13</v>
      </c>
      <c r="C38" s="23"/>
      <c r="D38" s="79"/>
      <c r="E38" s="22"/>
      <c r="F38" s="22"/>
      <c r="G38" s="11">
        <v>2370.7</v>
      </c>
      <c r="I38" s="12"/>
    </row>
    <row r="39" spans="1:9" s="11" customFormat="1" ht="25.5">
      <c r="A39" s="102" t="s">
        <v>97</v>
      </c>
      <c r="B39" s="103" t="s">
        <v>12</v>
      </c>
      <c r="C39" s="23"/>
      <c r="D39" s="79"/>
      <c r="E39" s="22"/>
      <c r="F39" s="22"/>
      <c r="G39" s="11">
        <v>2370.7</v>
      </c>
      <c r="I39" s="12"/>
    </row>
    <row r="40" spans="1:9" s="27" customFormat="1" ht="15">
      <c r="A40" s="26" t="s">
        <v>14</v>
      </c>
      <c r="B40" s="21" t="s">
        <v>15</v>
      </c>
      <c r="C40" s="23" t="s">
        <v>149</v>
      </c>
      <c r="D40" s="79">
        <f>E40*G40</f>
        <v>23612.17</v>
      </c>
      <c r="E40" s="22">
        <f>F40*12</f>
        <v>9.96</v>
      </c>
      <c r="F40" s="22">
        <v>0.83</v>
      </c>
      <c r="G40" s="11">
        <v>2370.7</v>
      </c>
      <c r="H40" s="11">
        <v>1.07</v>
      </c>
      <c r="I40" s="12">
        <v>0.6</v>
      </c>
    </row>
    <row r="41" spans="1:9" s="11" customFormat="1" ht="15">
      <c r="A41" s="26" t="s">
        <v>16</v>
      </c>
      <c r="B41" s="21" t="s">
        <v>17</v>
      </c>
      <c r="C41" s="23" t="s">
        <v>149</v>
      </c>
      <c r="D41" s="79">
        <f>E41*G41</f>
        <v>76810.68</v>
      </c>
      <c r="E41" s="22">
        <f>F41*12</f>
        <v>32.4</v>
      </c>
      <c r="F41" s="22">
        <v>2.7</v>
      </c>
      <c r="G41" s="11">
        <v>2370.7</v>
      </c>
      <c r="H41" s="11">
        <v>1.07</v>
      </c>
      <c r="I41" s="12">
        <v>1.94</v>
      </c>
    </row>
    <row r="42" spans="1:9" s="11" customFormat="1" ht="15">
      <c r="A42" s="26" t="s">
        <v>98</v>
      </c>
      <c r="B42" s="21" t="s">
        <v>12</v>
      </c>
      <c r="C42" s="23"/>
      <c r="D42" s="79">
        <v>161295.08</v>
      </c>
      <c r="E42" s="22">
        <f>D42/G42</f>
        <v>68.04</v>
      </c>
      <c r="F42" s="22">
        <f>E42/12</f>
        <v>5.67</v>
      </c>
      <c r="G42" s="11">
        <v>2370.7</v>
      </c>
      <c r="I42" s="12"/>
    </row>
    <row r="43" spans="1:9" s="11" customFormat="1" ht="18" customHeight="1">
      <c r="A43" s="102" t="s">
        <v>99</v>
      </c>
      <c r="B43" s="103" t="s">
        <v>23</v>
      </c>
      <c r="C43" s="23"/>
      <c r="D43" s="79"/>
      <c r="E43" s="22"/>
      <c r="F43" s="22"/>
      <c r="G43" s="11">
        <v>2370.7</v>
      </c>
      <c r="I43" s="12"/>
    </row>
    <row r="44" spans="1:9" s="11" customFormat="1" ht="15">
      <c r="A44" s="102" t="s">
        <v>100</v>
      </c>
      <c r="B44" s="103" t="s">
        <v>18</v>
      </c>
      <c r="C44" s="23"/>
      <c r="D44" s="79"/>
      <c r="E44" s="22"/>
      <c r="F44" s="22"/>
      <c r="G44" s="11">
        <v>2370.7</v>
      </c>
      <c r="I44" s="12"/>
    </row>
    <row r="45" spans="1:9" s="11" customFormat="1" ht="15">
      <c r="A45" s="102" t="s">
        <v>101</v>
      </c>
      <c r="B45" s="103" t="s">
        <v>102</v>
      </c>
      <c r="C45" s="23"/>
      <c r="D45" s="79"/>
      <c r="E45" s="22"/>
      <c r="F45" s="22"/>
      <c r="G45" s="11">
        <v>2370.7</v>
      </c>
      <c r="I45" s="12"/>
    </row>
    <row r="46" spans="1:9" s="11" customFormat="1" ht="15">
      <c r="A46" s="102" t="s">
        <v>103</v>
      </c>
      <c r="B46" s="103" t="s">
        <v>104</v>
      </c>
      <c r="C46" s="23"/>
      <c r="D46" s="79"/>
      <c r="E46" s="22"/>
      <c r="F46" s="22"/>
      <c r="G46" s="11">
        <v>2370.7</v>
      </c>
      <c r="I46" s="12"/>
    </row>
    <row r="47" spans="1:9" s="11" customFormat="1" ht="15">
      <c r="A47" s="102" t="s">
        <v>105</v>
      </c>
      <c r="B47" s="103" t="s">
        <v>102</v>
      </c>
      <c r="C47" s="23"/>
      <c r="D47" s="79"/>
      <c r="E47" s="22"/>
      <c r="F47" s="22"/>
      <c r="G47" s="11">
        <v>2370.7</v>
      </c>
      <c r="I47" s="12"/>
    </row>
    <row r="48" spans="1:9" s="11" customFormat="1" ht="25.5">
      <c r="A48" s="102" t="s">
        <v>106</v>
      </c>
      <c r="B48" s="103" t="s">
        <v>13</v>
      </c>
      <c r="C48" s="23"/>
      <c r="D48" s="79"/>
      <c r="E48" s="22"/>
      <c r="F48" s="22"/>
      <c r="G48" s="11">
        <v>2370.7</v>
      </c>
      <c r="I48" s="12"/>
    </row>
    <row r="49" spans="1:9" s="18" customFormat="1" ht="30">
      <c r="A49" s="26" t="s">
        <v>107</v>
      </c>
      <c r="B49" s="21" t="s">
        <v>10</v>
      </c>
      <c r="C49" s="23" t="s">
        <v>110</v>
      </c>
      <c r="D49" s="79">
        <v>2246.78</v>
      </c>
      <c r="E49" s="22">
        <f>D49/G49</f>
        <v>0.95</v>
      </c>
      <c r="F49" s="22">
        <f>E49/12</f>
        <v>0.08</v>
      </c>
      <c r="G49" s="11">
        <v>2370.7</v>
      </c>
      <c r="H49" s="11">
        <v>1.07</v>
      </c>
      <c r="I49" s="12">
        <v>0.05</v>
      </c>
    </row>
    <row r="50" spans="1:9" s="18" customFormat="1" ht="30" customHeight="1">
      <c r="A50" s="26" t="s">
        <v>108</v>
      </c>
      <c r="B50" s="21" t="s">
        <v>10</v>
      </c>
      <c r="C50" s="23" t="s">
        <v>110</v>
      </c>
      <c r="D50" s="79">
        <v>2246.78</v>
      </c>
      <c r="E50" s="22">
        <f>D50/G50</f>
        <v>0.95</v>
      </c>
      <c r="F50" s="22">
        <f>E50/12</f>
        <v>0.08</v>
      </c>
      <c r="G50" s="11">
        <v>2370.7</v>
      </c>
      <c r="H50" s="11">
        <v>1.07</v>
      </c>
      <c r="I50" s="12">
        <v>0.05</v>
      </c>
    </row>
    <row r="51" spans="1:9" s="18" customFormat="1" ht="31.5" customHeight="1">
      <c r="A51" s="26" t="s">
        <v>109</v>
      </c>
      <c r="B51" s="21" t="s">
        <v>10</v>
      </c>
      <c r="C51" s="23" t="s">
        <v>110</v>
      </c>
      <c r="D51" s="79">
        <v>14185.73</v>
      </c>
      <c r="E51" s="22">
        <f>D51/G51</f>
        <v>5.98</v>
      </c>
      <c r="F51" s="22">
        <f>E51/12</f>
        <v>0.5</v>
      </c>
      <c r="G51" s="11">
        <v>2370.7</v>
      </c>
      <c r="H51" s="11">
        <v>1.07</v>
      </c>
      <c r="I51" s="12">
        <v>0.36</v>
      </c>
    </row>
    <row r="52" spans="1:9" s="18" customFormat="1" ht="21" customHeight="1">
      <c r="A52" s="26" t="s">
        <v>157</v>
      </c>
      <c r="B52" s="21" t="s">
        <v>55</v>
      </c>
      <c r="C52" s="23" t="s">
        <v>110</v>
      </c>
      <c r="D52" s="79">
        <v>120426.46</v>
      </c>
      <c r="E52" s="22">
        <f>D52/G52</f>
        <v>50.8</v>
      </c>
      <c r="F52" s="22">
        <f>E52/12</f>
        <v>4.23</v>
      </c>
      <c r="G52" s="11">
        <v>2370.7</v>
      </c>
      <c r="H52" s="11">
        <v>1.07</v>
      </c>
      <c r="I52" s="12">
        <v>0</v>
      </c>
    </row>
    <row r="53" spans="1:9" s="18" customFormat="1" ht="30">
      <c r="A53" s="26" t="s">
        <v>24</v>
      </c>
      <c r="B53" s="21"/>
      <c r="C53" s="23"/>
      <c r="D53" s="79">
        <f>E53*G53</f>
        <v>5689.68</v>
      </c>
      <c r="E53" s="22">
        <f>F53*12</f>
        <v>2.4</v>
      </c>
      <c r="F53" s="22">
        <v>0.2</v>
      </c>
      <c r="G53" s="11">
        <v>2370.7</v>
      </c>
      <c r="H53" s="11">
        <v>1.07</v>
      </c>
      <c r="I53" s="12">
        <v>0.14</v>
      </c>
    </row>
    <row r="54" spans="1:9" s="18" customFormat="1" ht="31.5" customHeight="1">
      <c r="A54" s="39" t="s">
        <v>111</v>
      </c>
      <c r="B54" s="40" t="s">
        <v>72</v>
      </c>
      <c r="C54" s="23"/>
      <c r="D54" s="79"/>
      <c r="E54" s="22"/>
      <c r="F54" s="22"/>
      <c r="G54" s="11">
        <v>2370.7</v>
      </c>
      <c r="H54" s="11"/>
      <c r="I54" s="12"/>
    </row>
    <row r="55" spans="1:9" s="18" customFormat="1" ht="24.75" customHeight="1">
      <c r="A55" s="39" t="s">
        <v>112</v>
      </c>
      <c r="B55" s="40" t="s">
        <v>72</v>
      </c>
      <c r="C55" s="23"/>
      <c r="D55" s="79"/>
      <c r="E55" s="22"/>
      <c r="F55" s="22"/>
      <c r="G55" s="11">
        <v>2370.7</v>
      </c>
      <c r="H55" s="11"/>
      <c r="I55" s="12"/>
    </row>
    <row r="56" spans="1:9" s="18" customFormat="1" ht="18.75" customHeight="1">
      <c r="A56" s="39" t="s">
        <v>113</v>
      </c>
      <c r="B56" s="40" t="s">
        <v>65</v>
      </c>
      <c r="C56" s="23"/>
      <c r="D56" s="79"/>
      <c r="E56" s="22"/>
      <c r="F56" s="22"/>
      <c r="G56" s="11">
        <v>2370.7</v>
      </c>
      <c r="H56" s="11"/>
      <c r="I56" s="12"/>
    </row>
    <row r="57" spans="1:9" s="18" customFormat="1" ht="17.25" customHeight="1">
      <c r="A57" s="39" t="s">
        <v>114</v>
      </c>
      <c r="B57" s="40" t="s">
        <v>72</v>
      </c>
      <c r="C57" s="23"/>
      <c r="D57" s="79"/>
      <c r="E57" s="22"/>
      <c r="F57" s="22"/>
      <c r="G57" s="11">
        <v>2370.7</v>
      </c>
      <c r="H57" s="11"/>
      <c r="I57" s="12"/>
    </row>
    <row r="58" spans="1:9" s="18" customFormat="1" ht="25.5">
      <c r="A58" s="39" t="s">
        <v>115</v>
      </c>
      <c r="B58" s="40" t="s">
        <v>72</v>
      </c>
      <c r="C58" s="23"/>
      <c r="D58" s="79"/>
      <c r="E58" s="22"/>
      <c r="F58" s="22"/>
      <c r="G58" s="11">
        <v>2370.7</v>
      </c>
      <c r="H58" s="11"/>
      <c r="I58" s="12"/>
    </row>
    <row r="59" spans="1:9" s="18" customFormat="1" ht="15.75" customHeight="1">
      <c r="A59" s="39" t="s">
        <v>116</v>
      </c>
      <c r="B59" s="40" t="s">
        <v>72</v>
      </c>
      <c r="C59" s="23"/>
      <c r="D59" s="79"/>
      <c r="E59" s="22"/>
      <c r="F59" s="22"/>
      <c r="G59" s="11">
        <v>2370.7</v>
      </c>
      <c r="H59" s="11"/>
      <c r="I59" s="12"/>
    </row>
    <row r="60" spans="1:9" s="18" customFormat="1" ht="30.75" customHeight="1">
      <c r="A60" s="39" t="s">
        <v>117</v>
      </c>
      <c r="B60" s="40" t="s">
        <v>72</v>
      </c>
      <c r="C60" s="23"/>
      <c r="D60" s="79"/>
      <c r="E60" s="22"/>
      <c r="F60" s="22"/>
      <c r="G60" s="11">
        <v>2370.7</v>
      </c>
      <c r="H60" s="11"/>
      <c r="I60" s="12"/>
    </row>
    <row r="61" spans="1:9" s="18" customFormat="1" ht="18.75" customHeight="1">
      <c r="A61" s="39" t="s">
        <v>118</v>
      </c>
      <c r="B61" s="40" t="s">
        <v>72</v>
      </c>
      <c r="C61" s="23"/>
      <c r="D61" s="79"/>
      <c r="E61" s="22"/>
      <c r="F61" s="22"/>
      <c r="G61" s="11">
        <v>2370.7</v>
      </c>
      <c r="H61" s="11"/>
      <c r="I61" s="12"/>
    </row>
    <row r="62" spans="1:9" s="18" customFormat="1" ht="21" customHeight="1">
      <c r="A62" s="39" t="s">
        <v>119</v>
      </c>
      <c r="B62" s="40" t="s">
        <v>72</v>
      </c>
      <c r="C62" s="23"/>
      <c r="D62" s="79"/>
      <c r="E62" s="22"/>
      <c r="F62" s="22"/>
      <c r="G62" s="11">
        <v>2370.7</v>
      </c>
      <c r="H62" s="11"/>
      <c r="I62" s="12"/>
    </row>
    <row r="63" spans="1:9" s="11" customFormat="1" ht="15">
      <c r="A63" s="26" t="s">
        <v>26</v>
      </c>
      <c r="B63" s="21" t="s">
        <v>27</v>
      </c>
      <c r="C63" s="23"/>
      <c r="D63" s="79">
        <f>E63*G63</f>
        <v>1991.39</v>
      </c>
      <c r="E63" s="22">
        <f>12*F63</f>
        <v>0.84</v>
      </c>
      <c r="F63" s="22">
        <v>0.07</v>
      </c>
      <c r="G63" s="11">
        <v>2370.7</v>
      </c>
      <c r="H63" s="11">
        <v>1.07</v>
      </c>
      <c r="I63" s="12">
        <v>0.03</v>
      </c>
    </row>
    <row r="64" spans="1:9" s="11" customFormat="1" ht="15">
      <c r="A64" s="26" t="s">
        <v>28</v>
      </c>
      <c r="B64" s="29" t="s">
        <v>29</v>
      </c>
      <c r="C64" s="28"/>
      <c r="D64" s="79">
        <v>1252.74</v>
      </c>
      <c r="E64" s="22">
        <f>D64/G64</f>
        <v>0.53</v>
      </c>
      <c r="F64" s="22">
        <f>E64/12</f>
        <v>0.04</v>
      </c>
      <c r="G64" s="11">
        <v>2370.7</v>
      </c>
      <c r="H64" s="11">
        <v>1.07</v>
      </c>
      <c r="I64" s="12">
        <v>0.02</v>
      </c>
    </row>
    <row r="65" spans="1:9" s="27" customFormat="1" ht="30">
      <c r="A65" s="26" t="s">
        <v>25</v>
      </c>
      <c r="B65" s="21"/>
      <c r="C65" s="28" t="s">
        <v>151</v>
      </c>
      <c r="D65" s="79">
        <v>2849.1</v>
      </c>
      <c r="E65" s="22">
        <f>D65/G65</f>
        <v>1.2</v>
      </c>
      <c r="F65" s="22">
        <f>E65/12</f>
        <v>0.1</v>
      </c>
      <c r="G65" s="11">
        <v>2370.7</v>
      </c>
      <c r="H65" s="11">
        <v>1.07</v>
      </c>
      <c r="I65" s="12">
        <v>0.03</v>
      </c>
    </row>
    <row r="66" spans="1:9" s="27" customFormat="1" ht="15">
      <c r="A66" s="26" t="s">
        <v>35</v>
      </c>
      <c r="B66" s="21"/>
      <c r="C66" s="22"/>
      <c r="D66" s="80">
        <f>SUM(D67:D79)</f>
        <v>25091.63</v>
      </c>
      <c r="E66" s="22">
        <f>D66/G66</f>
        <v>10.58</v>
      </c>
      <c r="F66" s="22">
        <f>E66/12</f>
        <v>0.88</v>
      </c>
      <c r="G66" s="11">
        <v>2370.7</v>
      </c>
      <c r="H66" s="11">
        <v>1.07</v>
      </c>
      <c r="I66" s="12">
        <v>0.64</v>
      </c>
    </row>
    <row r="67" spans="1:9" s="18" customFormat="1" ht="24.75" customHeight="1">
      <c r="A67" s="31" t="s">
        <v>75</v>
      </c>
      <c r="B67" s="24" t="s">
        <v>18</v>
      </c>
      <c r="C67" s="33"/>
      <c r="D67" s="81">
        <v>685.01</v>
      </c>
      <c r="E67" s="32"/>
      <c r="F67" s="32"/>
      <c r="G67" s="11">
        <v>2370.7</v>
      </c>
      <c r="H67" s="11">
        <v>1.07</v>
      </c>
      <c r="I67" s="12">
        <v>0.01</v>
      </c>
    </row>
    <row r="68" spans="1:9" s="18" customFormat="1" ht="15">
      <c r="A68" s="31" t="s">
        <v>19</v>
      </c>
      <c r="B68" s="24" t="s">
        <v>23</v>
      </c>
      <c r="C68" s="33"/>
      <c r="D68" s="81">
        <v>505.42</v>
      </c>
      <c r="E68" s="32"/>
      <c r="F68" s="32"/>
      <c r="G68" s="11">
        <v>2370.7</v>
      </c>
      <c r="H68" s="11">
        <v>1.07</v>
      </c>
      <c r="I68" s="12">
        <v>0.01</v>
      </c>
    </row>
    <row r="69" spans="1:9" s="18" customFormat="1" ht="15">
      <c r="A69" s="31" t="s">
        <v>76</v>
      </c>
      <c r="B69" s="35" t="s">
        <v>18</v>
      </c>
      <c r="C69" s="33"/>
      <c r="D69" s="104">
        <v>900.62</v>
      </c>
      <c r="E69" s="32"/>
      <c r="F69" s="32"/>
      <c r="G69" s="11">
        <v>2370.7</v>
      </c>
      <c r="H69" s="11"/>
      <c r="I69" s="12"/>
    </row>
    <row r="70" spans="1:9" s="18" customFormat="1" ht="15">
      <c r="A70" s="31" t="s">
        <v>50</v>
      </c>
      <c r="B70" s="24" t="s">
        <v>18</v>
      </c>
      <c r="C70" s="33"/>
      <c r="D70" s="81">
        <v>963.17</v>
      </c>
      <c r="E70" s="32"/>
      <c r="F70" s="32"/>
      <c r="G70" s="11">
        <v>2370.7</v>
      </c>
      <c r="H70" s="11">
        <v>1.07</v>
      </c>
      <c r="I70" s="12">
        <v>0.02</v>
      </c>
    </row>
    <row r="71" spans="1:9" s="18" customFormat="1" ht="15">
      <c r="A71" s="31" t="s">
        <v>20</v>
      </c>
      <c r="B71" s="24" t="s">
        <v>18</v>
      </c>
      <c r="C71" s="33"/>
      <c r="D71" s="81">
        <v>4294.09</v>
      </c>
      <c r="E71" s="32"/>
      <c r="F71" s="32"/>
      <c r="G71" s="11">
        <v>2370.7</v>
      </c>
      <c r="H71" s="11">
        <v>1.07</v>
      </c>
      <c r="I71" s="12">
        <v>0.11</v>
      </c>
    </row>
    <row r="72" spans="1:9" s="18" customFormat="1" ht="15">
      <c r="A72" s="31" t="s">
        <v>21</v>
      </c>
      <c r="B72" s="24" t="s">
        <v>18</v>
      </c>
      <c r="C72" s="33"/>
      <c r="D72" s="81">
        <v>1010.85</v>
      </c>
      <c r="E72" s="32"/>
      <c r="F72" s="32"/>
      <c r="G72" s="11">
        <v>2370.7</v>
      </c>
      <c r="H72" s="11">
        <v>1.07</v>
      </c>
      <c r="I72" s="12">
        <v>0.02</v>
      </c>
    </row>
    <row r="73" spans="1:9" s="18" customFormat="1" ht="15">
      <c r="A73" s="31" t="s">
        <v>47</v>
      </c>
      <c r="B73" s="24" t="s">
        <v>18</v>
      </c>
      <c r="C73" s="33"/>
      <c r="D73" s="81">
        <v>481.57</v>
      </c>
      <c r="E73" s="32"/>
      <c r="F73" s="32"/>
      <c r="G73" s="11">
        <v>2370.7</v>
      </c>
      <c r="H73" s="11">
        <v>1.07</v>
      </c>
      <c r="I73" s="12">
        <v>0.01</v>
      </c>
    </row>
    <row r="74" spans="1:9" s="18" customFormat="1" ht="18.75" customHeight="1">
      <c r="A74" s="31" t="s">
        <v>48</v>
      </c>
      <c r="B74" s="24" t="s">
        <v>23</v>
      </c>
      <c r="C74" s="33"/>
      <c r="D74" s="81">
        <v>1926.35</v>
      </c>
      <c r="E74" s="32"/>
      <c r="F74" s="32"/>
      <c r="G74" s="11">
        <v>2370.7</v>
      </c>
      <c r="H74" s="11">
        <v>1.07</v>
      </c>
      <c r="I74" s="12">
        <v>0.05</v>
      </c>
    </row>
    <row r="75" spans="1:9" s="18" customFormat="1" ht="25.5">
      <c r="A75" s="31" t="s">
        <v>22</v>
      </c>
      <c r="B75" s="24" t="s">
        <v>18</v>
      </c>
      <c r="C75" s="33"/>
      <c r="D75" s="81">
        <v>2151.14</v>
      </c>
      <c r="E75" s="32"/>
      <c r="F75" s="32"/>
      <c r="G75" s="11">
        <v>2370.7</v>
      </c>
      <c r="H75" s="11">
        <v>1.07</v>
      </c>
      <c r="I75" s="12">
        <v>0.05</v>
      </c>
    </row>
    <row r="76" spans="1:9" s="18" customFormat="1" ht="28.5" customHeight="1">
      <c r="A76" s="31" t="s">
        <v>77</v>
      </c>
      <c r="B76" s="24" t="s">
        <v>18</v>
      </c>
      <c r="C76" s="33"/>
      <c r="D76" s="81">
        <v>3837.45</v>
      </c>
      <c r="E76" s="32"/>
      <c r="F76" s="32"/>
      <c r="G76" s="11">
        <v>2370.7</v>
      </c>
      <c r="H76" s="11">
        <v>1.07</v>
      </c>
      <c r="I76" s="12">
        <v>0.01</v>
      </c>
    </row>
    <row r="77" spans="1:9" s="18" customFormat="1" ht="28.5" customHeight="1">
      <c r="A77" s="31" t="s">
        <v>120</v>
      </c>
      <c r="B77" s="35" t="s">
        <v>55</v>
      </c>
      <c r="C77" s="78"/>
      <c r="D77" s="81">
        <v>1663.96</v>
      </c>
      <c r="E77" s="32"/>
      <c r="F77" s="32"/>
      <c r="G77" s="11">
        <v>2370.7</v>
      </c>
      <c r="H77" s="11"/>
      <c r="I77" s="12"/>
    </row>
    <row r="78" spans="1:9" s="18" customFormat="1" ht="15">
      <c r="A78" s="31" t="s">
        <v>152</v>
      </c>
      <c r="B78" s="40" t="s">
        <v>18</v>
      </c>
      <c r="C78" s="78"/>
      <c r="D78" s="81">
        <v>925.69</v>
      </c>
      <c r="E78" s="32"/>
      <c r="F78" s="32"/>
      <c r="G78" s="11">
        <v>2370.7</v>
      </c>
      <c r="H78" s="11">
        <v>1.07</v>
      </c>
      <c r="I78" s="12">
        <v>0</v>
      </c>
    </row>
    <row r="79" spans="1:9" s="18" customFormat="1" ht="15">
      <c r="A79" s="39" t="s">
        <v>153</v>
      </c>
      <c r="B79" s="40" t="s">
        <v>55</v>
      </c>
      <c r="C79" s="41"/>
      <c r="D79" s="105">
        <v>5746.31</v>
      </c>
      <c r="E79" s="32"/>
      <c r="F79" s="32"/>
      <c r="G79" s="11">
        <v>2370.7</v>
      </c>
      <c r="H79" s="11"/>
      <c r="I79" s="12"/>
    </row>
    <row r="80" spans="1:9" s="27" customFormat="1" ht="30">
      <c r="A80" s="26" t="s">
        <v>40</v>
      </c>
      <c r="B80" s="21"/>
      <c r="C80" s="22"/>
      <c r="D80" s="80">
        <f>SUM(D81:D90)</f>
        <v>61543.7</v>
      </c>
      <c r="E80" s="22">
        <f>D80/G80</f>
        <v>25.96</v>
      </c>
      <c r="F80" s="22">
        <f>E80/12</f>
        <v>2.16</v>
      </c>
      <c r="G80" s="11">
        <v>2370.7</v>
      </c>
      <c r="H80" s="11">
        <v>1.07</v>
      </c>
      <c r="I80" s="12">
        <v>0.9</v>
      </c>
    </row>
    <row r="81" spans="1:9" s="18" customFormat="1" ht="15">
      <c r="A81" s="31" t="s">
        <v>36</v>
      </c>
      <c r="B81" s="24" t="s">
        <v>51</v>
      </c>
      <c r="C81" s="33"/>
      <c r="D81" s="81">
        <v>2889.52</v>
      </c>
      <c r="E81" s="32"/>
      <c r="F81" s="32"/>
      <c r="G81" s="11">
        <v>2370.7</v>
      </c>
      <c r="H81" s="11">
        <v>1.07</v>
      </c>
      <c r="I81" s="12">
        <v>0.07</v>
      </c>
    </row>
    <row r="82" spans="1:9" s="18" customFormat="1" ht="25.5">
      <c r="A82" s="31" t="s">
        <v>37</v>
      </c>
      <c r="B82" s="24" t="s">
        <v>43</v>
      </c>
      <c r="C82" s="33"/>
      <c r="D82" s="81">
        <v>1926.35</v>
      </c>
      <c r="E82" s="32"/>
      <c r="F82" s="32"/>
      <c r="G82" s="11">
        <v>2370.7</v>
      </c>
      <c r="H82" s="11">
        <v>1.07</v>
      </c>
      <c r="I82" s="12">
        <v>0.05</v>
      </c>
    </row>
    <row r="83" spans="1:9" s="18" customFormat="1" ht="15">
      <c r="A83" s="31" t="s">
        <v>56</v>
      </c>
      <c r="B83" s="24" t="s">
        <v>55</v>
      </c>
      <c r="C83" s="33"/>
      <c r="D83" s="81">
        <v>2021.63</v>
      </c>
      <c r="E83" s="32"/>
      <c r="F83" s="32"/>
      <c r="G83" s="11">
        <v>2370.7</v>
      </c>
      <c r="H83" s="11">
        <v>1.07</v>
      </c>
      <c r="I83" s="12">
        <v>0.05</v>
      </c>
    </row>
    <row r="84" spans="1:9" s="18" customFormat="1" ht="25.5">
      <c r="A84" s="31" t="s">
        <v>52</v>
      </c>
      <c r="B84" s="24" t="s">
        <v>53</v>
      </c>
      <c r="C84" s="33"/>
      <c r="D84" s="81">
        <v>1926.35</v>
      </c>
      <c r="E84" s="32"/>
      <c r="F84" s="32"/>
      <c r="G84" s="11">
        <v>2370.7</v>
      </c>
      <c r="H84" s="11">
        <v>1.07</v>
      </c>
      <c r="I84" s="12">
        <v>0.05</v>
      </c>
    </row>
    <row r="85" spans="1:9" s="18" customFormat="1" ht="17.25" customHeight="1">
      <c r="A85" s="31" t="s">
        <v>68</v>
      </c>
      <c r="B85" s="35" t="s">
        <v>55</v>
      </c>
      <c r="C85" s="33"/>
      <c r="D85" s="81">
        <v>13424.22</v>
      </c>
      <c r="E85" s="32"/>
      <c r="F85" s="32"/>
      <c r="G85" s="11">
        <v>2370.7</v>
      </c>
      <c r="H85" s="11"/>
      <c r="I85" s="12"/>
    </row>
    <row r="86" spans="1:9" s="18" customFormat="1" ht="15">
      <c r="A86" s="31" t="s">
        <v>121</v>
      </c>
      <c r="B86" s="40" t="s">
        <v>18</v>
      </c>
      <c r="C86" s="33"/>
      <c r="D86" s="81">
        <v>0</v>
      </c>
      <c r="E86" s="32"/>
      <c r="F86" s="32"/>
      <c r="G86" s="11">
        <v>2370.7</v>
      </c>
      <c r="H86" s="11">
        <v>1.07</v>
      </c>
      <c r="I86" s="12">
        <v>0.03</v>
      </c>
    </row>
    <row r="87" spans="1:9" s="18" customFormat="1" ht="15">
      <c r="A87" s="31" t="s">
        <v>49</v>
      </c>
      <c r="B87" s="24" t="s">
        <v>10</v>
      </c>
      <c r="C87" s="78"/>
      <c r="D87" s="81">
        <v>6851.28</v>
      </c>
      <c r="E87" s="32"/>
      <c r="F87" s="32"/>
      <c r="G87" s="11">
        <v>2370.7</v>
      </c>
      <c r="H87" s="11">
        <v>1.07</v>
      </c>
      <c r="I87" s="12">
        <v>0.17</v>
      </c>
    </row>
    <row r="88" spans="1:9" s="18" customFormat="1" ht="25.5">
      <c r="A88" s="39" t="s">
        <v>142</v>
      </c>
      <c r="B88" s="40"/>
      <c r="C88" s="41"/>
      <c r="D88" s="105">
        <v>27936.95</v>
      </c>
      <c r="E88" s="34"/>
      <c r="F88" s="34"/>
      <c r="G88" s="11">
        <v>2370.7</v>
      </c>
      <c r="H88" s="11"/>
      <c r="I88" s="12"/>
    </row>
    <row r="89" spans="1:9" s="18" customFormat="1" ht="25.5">
      <c r="A89" s="31" t="s">
        <v>122</v>
      </c>
      <c r="B89" s="35" t="s">
        <v>18</v>
      </c>
      <c r="C89" s="41"/>
      <c r="D89" s="103">
        <v>4567.4</v>
      </c>
      <c r="E89" s="34"/>
      <c r="F89" s="34"/>
      <c r="G89" s="11">
        <v>2370.7</v>
      </c>
      <c r="H89" s="11"/>
      <c r="I89" s="12"/>
    </row>
    <row r="90" spans="1:9" s="18" customFormat="1" ht="25.5">
      <c r="A90" s="31" t="s">
        <v>120</v>
      </c>
      <c r="B90" s="35" t="s">
        <v>18</v>
      </c>
      <c r="C90" s="41"/>
      <c r="D90" s="103">
        <v>0</v>
      </c>
      <c r="E90" s="34"/>
      <c r="F90" s="34"/>
      <c r="G90" s="11">
        <v>2370.7</v>
      </c>
      <c r="H90" s="11"/>
      <c r="I90" s="12"/>
    </row>
    <row r="91" spans="1:9" s="18" customFormat="1" ht="30">
      <c r="A91" s="26" t="s">
        <v>41</v>
      </c>
      <c r="B91" s="24"/>
      <c r="C91" s="32"/>
      <c r="D91" s="80">
        <f>SUM(D92:D95)</f>
        <v>1851.38</v>
      </c>
      <c r="E91" s="22">
        <f>D91/G91</f>
        <v>0.78</v>
      </c>
      <c r="F91" s="22">
        <f>E91/12</f>
        <v>0.07</v>
      </c>
      <c r="G91" s="11">
        <v>2370.7</v>
      </c>
      <c r="H91" s="11">
        <v>1.07</v>
      </c>
      <c r="I91" s="12">
        <v>0.07</v>
      </c>
    </row>
    <row r="92" spans="1:9" s="18" customFormat="1" ht="15">
      <c r="A92" s="31" t="s">
        <v>154</v>
      </c>
      <c r="B92" s="24" t="s">
        <v>18</v>
      </c>
      <c r="C92" s="32"/>
      <c r="D92" s="103">
        <v>1851.38</v>
      </c>
      <c r="E92" s="22"/>
      <c r="F92" s="22"/>
      <c r="G92" s="11">
        <v>2370.7</v>
      </c>
      <c r="H92" s="11"/>
      <c r="I92" s="12"/>
    </row>
    <row r="93" spans="1:9" s="18" customFormat="1" ht="15">
      <c r="A93" s="39" t="s">
        <v>123</v>
      </c>
      <c r="B93" s="35" t="s">
        <v>55</v>
      </c>
      <c r="C93" s="32"/>
      <c r="D93" s="103">
        <v>0</v>
      </c>
      <c r="E93" s="22"/>
      <c r="F93" s="22"/>
      <c r="G93" s="11">
        <v>2370.7</v>
      </c>
      <c r="H93" s="11"/>
      <c r="I93" s="12"/>
    </row>
    <row r="94" spans="1:9" s="18" customFormat="1" ht="15">
      <c r="A94" s="31" t="s">
        <v>124</v>
      </c>
      <c r="B94" s="35" t="s">
        <v>54</v>
      </c>
      <c r="C94" s="32"/>
      <c r="D94" s="103">
        <v>0</v>
      </c>
      <c r="E94" s="22"/>
      <c r="F94" s="22"/>
      <c r="G94" s="11">
        <v>2370.7</v>
      </c>
      <c r="H94" s="11"/>
      <c r="I94" s="12"/>
    </row>
    <row r="95" spans="1:9" s="18" customFormat="1" ht="25.5">
      <c r="A95" s="31" t="s">
        <v>125</v>
      </c>
      <c r="B95" s="35" t="s">
        <v>54</v>
      </c>
      <c r="C95" s="32"/>
      <c r="D95" s="103">
        <v>0</v>
      </c>
      <c r="E95" s="22"/>
      <c r="F95" s="22"/>
      <c r="G95" s="11">
        <v>2370.7</v>
      </c>
      <c r="H95" s="11"/>
      <c r="I95" s="12"/>
    </row>
    <row r="96" spans="1:9" s="18" customFormat="1" ht="30">
      <c r="A96" s="26" t="s">
        <v>126</v>
      </c>
      <c r="B96" s="24"/>
      <c r="C96" s="34"/>
      <c r="D96" s="80">
        <f>SUM(D97:D102)</f>
        <v>25067.66</v>
      </c>
      <c r="E96" s="22">
        <f>D96/G96</f>
        <v>10.57</v>
      </c>
      <c r="F96" s="22">
        <f>E96/12</f>
        <v>0.88</v>
      </c>
      <c r="G96" s="11">
        <v>2370.7</v>
      </c>
      <c r="H96" s="11">
        <v>1.07</v>
      </c>
      <c r="I96" s="12">
        <v>0.19</v>
      </c>
    </row>
    <row r="97" spans="1:9" s="18" customFormat="1" ht="21" customHeight="1">
      <c r="A97" s="31" t="s">
        <v>38</v>
      </c>
      <c r="B97" s="24" t="s">
        <v>10</v>
      </c>
      <c r="C97" s="78"/>
      <c r="D97" s="82">
        <v>0</v>
      </c>
      <c r="E97" s="22"/>
      <c r="F97" s="22"/>
      <c r="G97" s="11">
        <v>2370.7</v>
      </c>
      <c r="H97" s="11"/>
      <c r="I97" s="12"/>
    </row>
    <row r="98" spans="1:9" s="18" customFormat="1" ht="38.25">
      <c r="A98" s="31" t="s">
        <v>127</v>
      </c>
      <c r="B98" s="24" t="s">
        <v>18</v>
      </c>
      <c r="C98" s="78"/>
      <c r="D98" s="82">
        <v>6936.14</v>
      </c>
      <c r="E98" s="22"/>
      <c r="F98" s="22"/>
      <c r="G98" s="11">
        <v>2370.7</v>
      </c>
      <c r="H98" s="11"/>
      <c r="I98" s="12"/>
    </row>
    <row r="99" spans="1:9" s="18" customFormat="1" ht="38.25">
      <c r="A99" s="31" t="s">
        <v>128</v>
      </c>
      <c r="B99" s="24" t="s">
        <v>18</v>
      </c>
      <c r="C99" s="78"/>
      <c r="D99" s="82">
        <v>1006.81</v>
      </c>
      <c r="E99" s="22"/>
      <c r="F99" s="22"/>
      <c r="G99" s="11">
        <v>2370.7</v>
      </c>
      <c r="H99" s="11"/>
      <c r="I99" s="12"/>
    </row>
    <row r="100" spans="1:9" s="18" customFormat="1" ht="25.5">
      <c r="A100" s="31" t="s">
        <v>129</v>
      </c>
      <c r="B100" s="24" t="s">
        <v>13</v>
      </c>
      <c r="C100" s="33"/>
      <c r="D100" s="106">
        <f>E100*G100</f>
        <v>0</v>
      </c>
      <c r="E100" s="32"/>
      <c r="F100" s="32"/>
      <c r="G100" s="11">
        <v>2370.7</v>
      </c>
      <c r="H100" s="11">
        <v>1.07</v>
      </c>
      <c r="I100" s="12">
        <v>0</v>
      </c>
    </row>
    <row r="101" spans="1:9" s="18" customFormat="1" ht="15">
      <c r="A101" s="31" t="s">
        <v>130</v>
      </c>
      <c r="B101" s="35" t="s">
        <v>131</v>
      </c>
      <c r="C101" s="33"/>
      <c r="D101" s="81">
        <v>0</v>
      </c>
      <c r="E101" s="32"/>
      <c r="F101" s="32"/>
      <c r="G101" s="11">
        <v>2370.7</v>
      </c>
      <c r="H101" s="11">
        <v>1.07</v>
      </c>
      <c r="I101" s="12">
        <v>0.17</v>
      </c>
    </row>
    <row r="102" spans="1:9" s="18" customFormat="1" ht="56.25" customHeight="1">
      <c r="A102" s="31" t="s">
        <v>132</v>
      </c>
      <c r="B102" s="35" t="s">
        <v>72</v>
      </c>
      <c r="C102" s="33"/>
      <c r="D102" s="81">
        <v>17124.71</v>
      </c>
      <c r="E102" s="32"/>
      <c r="F102" s="32"/>
      <c r="G102" s="11">
        <v>2370.7</v>
      </c>
      <c r="H102" s="11">
        <v>1.07</v>
      </c>
      <c r="I102" s="12">
        <v>0.02</v>
      </c>
    </row>
    <row r="103" spans="1:9" s="18" customFormat="1" ht="15">
      <c r="A103" s="26" t="s">
        <v>42</v>
      </c>
      <c r="B103" s="24"/>
      <c r="C103" s="34"/>
      <c r="D103" s="80">
        <f>D104</f>
        <v>1208.01</v>
      </c>
      <c r="E103" s="22">
        <f>D103/G103</f>
        <v>0.51</v>
      </c>
      <c r="F103" s="22">
        <f>E103/12</f>
        <v>0.04</v>
      </c>
      <c r="G103" s="11">
        <v>2370.7</v>
      </c>
      <c r="H103" s="11">
        <v>1.07</v>
      </c>
      <c r="I103" s="12">
        <v>0.05</v>
      </c>
    </row>
    <row r="104" spans="1:9" s="18" customFormat="1" ht="15">
      <c r="A104" s="31" t="s">
        <v>39</v>
      </c>
      <c r="B104" s="24" t="s">
        <v>18</v>
      </c>
      <c r="C104" s="33"/>
      <c r="D104" s="81">
        <v>1208.01</v>
      </c>
      <c r="E104" s="32"/>
      <c r="F104" s="32"/>
      <c r="G104" s="11">
        <v>2370.7</v>
      </c>
      <c r="H104" s="11">
        <v>1.07</v>
      </c>
      <c r="I104" s="12">
        <v>0.03</v>
      </c>
    </row>
    <row r="105" spans="1:9" s="11" customFormat="1" ht="15">
      <c r="A105" s="26" t="s">
        <v>46</v>
      </c>
      <c r="B105" s="21"/>
      <c r="C105" s="22"/>
      <c r="D105" s="80">
        <f>D106+D107</f>
        <v>21488.02</v>
      </c>
      <c r="E105" s="22">
        <f>D105/G105</f>
        <v>9.06</v>
      </c>
      <c r="F105" s="22">
        <f>E105/12</f>
        <v>0.76</v>
      </c>
      <c r="G105" s="11">
        <v>2370.7</v>
      </c>
      <c r="H105" s="11">
        <v>1.07</v>
      </c>
      <c r="I105" s="12">
        <v>0.04</v>
      </c>
    </row>
    <row r="106" spans="1:9" s="11" customFormat="1" ht="45" customHeight="1">
      <c r="A106" s="39" t="s">
        <v>133</v>
      </c>
      <c r="B106" s="35" t="s">
        <v>23</v>
      </c>
      <c r="C106" s="69"/>
      <c r="D106" s="82">
        <v>12152.98</v>
      </c>
      <c r="E106" s="54"/>
      <c r="F106" s="54"/>
      <c r="G106" s="11">
        <v>2370.7</v>
      </c>
      <c r="I106" s="12"/>
    </row>
    <row r="107" spans="1:9" s="18" customFormat="1" ht="31.5" customHeight="1">
      <c r="A107" s="39" t="s">
        <v>134</v>
      </c>
      <c r="B107" s="35" t="s">
        <v>72</v>
      </c>
      <c r="C107" s="33"/>
      <c r="D107" s="81">
        <v>9335.04</v>
      </c>
      <c r="E107" s="32"/>
      <c r="F107" s="32"/>
      <c r="G107" s="11">
        <v>2370.7</v>
      </c>
      <c r="H107" s="11">
        <v>1.07</v>
      </c>
      <c r="I107" s="12">
        <v>0.04</v>
      </c>
    </row>
    <row r="108" spans="1:9" s="11" customFormat="1" ht="15">
      <c r="A108" s="26" t="s">
        <v>45</v>
      </c>
      <c r="B108" s="21"/>
      <c r="C108" s="22"/>
      <c r="D108" s="80">
        <f>D109+D110</f>
        <v>23617.7</v>
      </c>
      <c r="E108" s="22">
        <f>D108/G108</f>
        <v>9.96</v>
      </c>
      <c r="F108" s="22">
        <f>E108/12</f>
        <v>0.83</v>
      </c>
      <c r="G108" s="11">
        <v>2370.7</v>
      </c>
      <c r="H108" s="11">
        <v>1.07</v>
      </c>
      <c r="I108" s="12">
        <v>0.48</v>
      </c>
    </row>
    <row r="109" spans="1:9" s="18" customFormat="1" ht="15">
      <c r="A109" s="31" t="s">
        <v>57</v>
      </c>
      <c r="B109" s="24" t="s">
        <v>51</v>
      </c>
      <c r="C109" s="33"/>
      <c r="D109" s="81">
        <v>19086.96</v>
      </c>
      <c r="E109" s="32"/>
      <c r="F109" s="32"/>
      <c r="G109" s="11">
        <v>2370.7</v>
      </c>
      <c r="H109" s="11">
        <v>1.07</v>
      </c>
      <c r="I109" s="12">
        <v>0.48</v>
      </c>
    </row>
    <row r="110" spans="1:9" s="18" customFormat="1" ht="15">
      <c r="A110" s="31" t="s">
        <v>69</v>
      </c>
      <c r="B110" s="35" t="s">
        <v>51</v>
      </c>
      <c r="C110" s="33"/>
      <c r="D110" s="81">
        <v>4530.74</v>
      </c>
      <c r="E110" s="32"/>
      <c r="F110" s="32"/>
      <c r="G110" s="11">
        <v>2370.7</v>
      </c>
      <c r="H110" s="11"/>
      <c r="I110" s="12"/>
    </row>
    <row r="111" spans="1:9" s="11" customFormat="1" ht="92.25" thickBot="1">
      <c r="A111" s="26" t="s">
        <v>136</v>
      </c>
      <c r="B111" s="21" t="s">
        <v>13</v>
      </c>
      <c r="C111" s="30"/>
      <c r="D111" s="83">
        <v>50000</v>
      </c>
      <c r="E111" s="30">
        <f>D111/G111</f>
        <v>21.09</v>
      </c>
      <c r="F111" s="30">
        <f>E111/12</f>
        <v>1.76</v>
      </c>
      <c r="G111" s="11">
        <v>2370.7</v>
      </c>
      <c r="H111" s="11">
        <v>1.07</v>
      </c>
      <c r="I111" s="12">
        <v>0.3</v>
      </c>
    </row>
    <row r="112" spans="1:9" s="11" customFormat="1" ht="19.5" thickBot="1">
      <c r="A112" s="60" t="s">
        <v>70</v>
      </c>
      <c r="B112" s="45" t="s">
        <v>12</v>
      </c>
      <c r="C112" s="65"/>
      <c r="D112" s="84">
        <f>E112*G112</f>
        <v>54051.96</v>
      </c>
      <c r="E112" s="65">
        <f>12*F112</f>
        <v>22.8</v>
      </c>
      <c r="F112" s="38">
        <v>1.9</v>
      </c>
      <c r="G112" s="11">
        <v>2370.7</v>
      </c>
      <c r="I112" s="12"/>
    </row>
    <row r="113" spans="1:9" s="11" customFormat="1" ht="19.5" thickBot="1">
      <c r="A113" s="36" t="s">
        <v>32</v>
      </c>
      <c r="B113" s="9"/>
      <c r="C113" s="65"/>
      <c r="D113" s="85">
        <f>D112+D111+D108+D105+D103+D96+D91+D80+D66+D65+D64+D63+D51+D50+D53+D49+D41+D40+D29+D16+D52+D42</f>
        <v>923458.76</v>
      </c>
      <c r="E113" s="85">
        <f>E112+E111+E108+E105+E103+E96+E91+E80+E66+E65+E64+E63+E51+E50+E53+E49+E41+E40+E29+E16+E52+E42</f>
        <v>389.52</v>
      </c>
      <c r="F113" s="85">
        <f>F112+F111+F108+F105+F103+F96+F91+F80+F66+F65+F64+F63+F51+F50+F53+F49+F41+F40+F29+F16+F52+F42</f>
        <v>32.46</v>
      </c>
      <c r="G113" s="11">
        <v>2370.7</v>
      </c>
      <c r="I113" s="12"/>
    </row>
    <row r="114" spans="1:9" s="11" customFormat="1" ht="18.75">
      <c r="A114" s="97"/>
      <c r="B114" s="51"/>
      <c r="C114" s="52"/>
      <c r="D114" s="98"/>
      <c r="E114" s="99"/>
      <c r="F114" s="99"/>
      <c r="G114" s="11">
        <v>2370.7</v>
      </c>
      <c r="I114" s="12"/>
    </row>
    <row r="115" spans="1:9" s="11" customFormat="1" ht="18.75">
      <c r="A115" s="97"/>
      <c r="B115" s="51"/>
      <c r="C115" s="52"/>
      <c r="D115" s="98"/>
      <c r="E115" s="99"/>
      <c r="F115" s="99"/>
      <c r="G115" s="11">
        <v>2370.7</v>
      </c>
      <c r="I115" s="12"/>
    </row>
    <row r="116" spans="1:9" s="49" customFormat="1" ht="15.75" thickBot="1">
      <c r="A116" s="48"/>
      <c r="D116" s="86"/>
      <c r="G116" s="11">
        <v>2370.7</v>
      </c>
      <c r="I116" s="50"/>
    </row>
    <row r="117" spans="1:9" s="11" customFormat="1" ht="19.5" thickBot="1">
      <c r="A117" s="44" t="s">
        <v>64</v>
      </c>
      <c r="B117" s="9"/>
      <c r="C117" s="37"/>
      <c r="D117" s="87">
        <f>SUM(D118:D130)</f>
        <v>1785880.12</v>
      </c>
      <c r="E117" s="87">
        <f>SUM(E118:E130)</f>
        <v>753.31</v>
      </c>
      <c r="F117" s="87">
        <f>SUM(F118:F130)</f>
        <v>62.8</v>
      </c>
      <c r="G117" s="11">
        <v>2370.7</v>
      </c>
      <c r="I117" s="12"/>
    </row>
    <row r="118" spans="1:9" s="42" customFormat="1" ht="21" customHeight="1">
      <c r="A118" s="53" t="s">
        <v>137</v>
      </c>
      <c r="B118" s="68"/>
      <c r="C118" s="54"/>
      <c r="D118" s="105">
        <v>74260.57</v>
      </c>
      <c r="E118" s="73">
        <f aca="true" t="shared" si="0" ref="E118:E130">D118/G118</f>
        <v>31.32</v>
      </c>
      <c r="F118" s="90">
        <f>E118/12</f>
        <v>2.61</v>
      </c>
      <c r="G118" s="11">
        <v>2370.7</v>
      </c>
      <c r="I118" s="43"/>
    </row>
    <row r="119" spans="1:9" s="42" customFormat="1" ht="18" customHeight="1">
      <c r="A119" s="39" t="s">
        <v>138</v>
      </c>
      <c r="B119" s="40"/>
      <c r="C119" s="41"/>
      <c r="D119" s="105">
        <v>32306.87</v>
      </c>
      <c r="E119" s="73">
        <f t="shared" si="0"/>
        <v>13.63</v>
      </c>
      <c r="F119" s="90">
        <f aca="true" t="shared" si="1" ref="F119:F130">E119/12</f>
        <v>1.14</v>
      </c>
      <c r="G119" s="11">
        <v>2370.7</v>
      </c>
      <c r="I119" s="43"/>
    </row>
    <row r="120" spans="1:9" s="42" customFormat="1" ht="22.5" customHeight="1">
      <c r="A120" s="39" t="s">
        <v>139</v>
      </c>
      <c r="B120" s="40"/>
      <c r="C120" s="41"/>
      <c r="D120" s="105">
        <v>273235.85</v>
      </c>
      <c r="E120" s="73">
        <f t="shared" si="0"/>
        <v>115.26</v>
      </c>
      <c r="F120" s="90">
        <f t="shared" si="1"/>
        <v>9.61</v>
      </c>
      <c r="G120" s="11">
        <v>2370.7</v>
      </c>
      <c r="I120" s="43"/>
    </row>
    <row r="121" spans="1:9" s="42" customFormat="1" ht="19.5" customHeight="1">
      <c r="A121" s="39" t="s">
        <v>140</v>
      </c>
      <c r="B121" s="40"/>
      <c r="C121" s="41"/>
      <c r="D121" s="105">
        <v>300913.26</v>
      </c>
      <c r="E121" s="73">
        <f t="shared" si="0"/>
        <v>126.93</v>
      </c>
      <c r="F121" s="90">
        <f t="shared" si="1"/>
        <v>10.58</v>
      </c>
      <c r="G121" s="11">
        <v>2370.7</v>
      </c>
      <c r="I121" s="43"/>
    </row>
    <row r="122" spans="1:9" s="42" customFormat="1" ht="23.25" customHeight="1">
      <c r="A122" s="39" t="s">
        <v>141</v>
      </c>
      <c r="B122" s="40"/>
      <c r="C122" s="41"/>
      <c r="D122" s="105">
        <v>157330</v>
      </c>
      <c r="E122" s="73">
        <f t="shared" si="0"/>
        <v>66.36</v>
      </c>
      <c r="F122" s="90">
        <f t="shared" si="1"/>
        <v>5.53</v>
      </c>
      <c r="G122" s="11">
        <v>2370.7</v>
      </c>
      <c r="I122" s="43"/>
    </row>
    <row r="123" spans="1:9" s="42" customFormat="1" ht="23.25" customHeight="1">
      <c r="A123" s="39" t="s">
        <v>143</v>
      </c>
      <c r="B123" s="40"/>
      <c r="C123" s="41"/>
      <c r="D123" s="105">
        <v>47682.67</v>
      </c>
      <c r="E123" s="73">
        <f t="shared" si="0"/>
        <v>20.11</v>
      </c>
      <c r="F123" s="90">
        <f t="shared" si="1"/>
        <v>1.68</v>
      </c>
      <c r="G123" s="11">
        <v>2370.7</v>
      </c>
      <c r="I123" s="43"/>
    </row>
    <row r="124" spans="1:9" s="42" customFormat="1" ht="25.5">
      <c r="A124" s="39" t="s">
        <v>144</v>
      </c>
      <c r="B124" s="40"/>
      <c r="C124" s="41"/>
      <c r="D124" s="105">
        <v>2605.8</v>
      </c>
      <c r="E124" s="73">
        <f t="shared" si="0"/>
        <v>1.1</v>
      </c>
      <c r="F124" s="90">
        <f t="shared" si="1"/>
        <v>0.09</v>
      </c>
      <c r="G124" s="11">
        <v>2370.7</v>
      </c>
      <c r="I124" s="43"/>
    </row>
    <row r="125" spans="1:9" s="42" customFormat="1" ht="20.25" customHeight="1">
      <c r="A125" s="39" t="s">
        <v>145</v>
      </c>
      <c r="B125" s="40"/>
      <c r="C125" s="41"/>
      <c r="D125" s="105">
        <v>27795.9</v>
      </c>
      <c r="E125" s="73">
        <f t="shared" si="0"/>
        <v>11.72</v>
      </c>
      <c r="F125" s="90">
        <f t="shared" si="1"/>
        <v>0.98</v>
      </c>
      <c r="G125" s="11">
        <v>2370.7</v>
      </c>
      <c r="I125" s="43"/>
    </row>
    <row r="126" spans="1:9" s="42" customFormat="1" ht="26.25" customHeight="1">
      <c r="A126" s="39" t="s">
        <v>146</v>
      </c>
      <c r="B126" s="40"/>
      <c r="C126" s="41"/>
      <c r="D126" s="105">
        <v>31749.56</v>
      </c>
      <c r="E126" s="73">
        <f t="shared" si="0"/>
        <v>13.39</v>
      </c>
      <c r="F126" s="90">
        <f t="shared" si="1"/>
        <v>1.12</v>
      </c>
      <c r="G126" s="11">
        <v>2370.7</v>
      </c>
      <c r="I126" s="43"/>
    </row>
    <row r="127" spans="1:9" s="42" customFormat="1" ht="21.75" customHeight="1">
      <c r="A127" s="55" t="s">
        <v>147</v>
      </c>
      <c r="B127" s="56"/>
      <c r="C127" s="57"/>
      <c r="D127" s="107">
        <v>35312.49</v>
      </c>
      <c r="E127" s="95">
        <f t="shared" si="0"/>
        <v>14.9</v>
      </c>
      <c r="F127" s="96">
        <f t="shared" si="1"/>
        <v>1.24</v>
      </c>
      <c r="G127" s="11">
        <v>2370.7</v>
      </c>
      <c r="I127" s="43"/>
    </row>
    <row r="128" spans="1:9" s="42" customFormat="1" ht="21.75" customHeight="1">
      <c r="A128" s="70" t="s">
        <v>148</v>
      </c>
      <c r="B128" s="40"/>
      <c r="C128" s="41"/>
      <c r="D128" s="105">
        <v>42610.15</v>
      </c>
      <c r="E128" s="73">
        <f t="shared" si="0"/>
        <v>17.97</v>
      </c>
      <c r="F128" s="73">
        <f t="shared" si="1"/>
        <v>1.5</v>
      </c>
      <c r="G128" s="11">
        <v>2370.7</v>
      </c>
      <c r="I128" s="43"/>
    </row>
    <row r="129" spans="1:9" s="42" customFormat="1" ht="21.75" customHeight="1">
      <c r="A129" s="70" t="s">
        <v>155</v>
      </c>
      <c r="B129" s="40"/>
      <c r="C129" s="41"/>
      <c r="D129" s="105">
        <v>85885</v>
      </c>
      <c r="E129" s="73">
        <f t="shared" si="0"/>
        <v>36.23</v>
      </c>
      <c r="F129" s="73">
        <f t="shared" si="1"/>
        <v>3.02</v>
      </c>
      <c r="G129" s="11">
        <v>2370.7</v>
      </c>
      <c r="I129" s="43"/>
    </row>
    <row r="130" spans="1:9" s="42" customFormat="1" ht="21.75" customHeight="1">
      <c r="A130" s="70" t="s">
        <v>156</v>
      </c>
      <c r="B130" s="40"/>
      <c r="C130" s="41"/>
      <c r="D130" s="105">
        <v>674192</v>
      </c>
      <c r="E130" s="73">
        <f t="shared" si="0"/>
        <v>284.39</v>
      </c>
      <c r="F130" s="73">
        <f t="shared" si="1"/>
        <v>23.7</v>
      </c>
      <c r="G130" s="11">
        <v>2370.7</v>
      </c>
      <c r="I130" s="43"/>
    </row>
    <row r="131" spans="1:9" s="42" customFormat="1" ht="21.75" customHeight="1">
      <c r="A131" s="91"/>
      <c r="B131" s="92"/>
      <c r="C131" s="93"/>
      <c r="D131" s="88"/>
      <c r="E131" s="94"/>
      <c r="F131" s="94"/>
      <c r="G131" s="11"/>
      <c r="I131" s="43"/>
    </row>
    <row r="132" spans="1:9" s="49" customFormat="1" ht="12.75">
      <c r="A132" s="71"/>
      <c r="B132" s="72"/>
      <c r="C132" s="72"/>
      <c r="D132" s="88"/>
      <c r="E132" s="72"/>
      <c r="F132" s="72"/>
      <c r="I132" s="50"/>
    </row>
    <row r="133" spans="1:9" s="49" customFormat="1" ht="12.75">
      <c r="A133" s="71"/>
      <c r="B133" s="72"/>
      <c r="C133" s="72"/>
      <c r="D133" s="88"/>
      <c r="E133" s="72"/>
      <c r="F133" s="72"/>
      <c r="I133" s="50"/>
    </row>
    <row r="134" spans="1:9" s="58" customFormat="1" ht="15">
      <c r="A134" s="74" t="s">
        <v>63</v>
      </c>
      <c r="B134" s="75"/>
      <c r="C134" s="75"/>
      <c r="D134" s="89">
        <f>D113+D117</f>
        <v>2709338.88</v>
      </c>
      <c r="E134" s="76">
        <f>E113+E117</f>
        <v>1142.83</v>
      </c>
      <c r="F134" s="76">
        <f>F113+F117</f>
        <v>95.26</v>
      </c>
      <c r="I134" s="59"/>
    </row>
    <row r="135" spans="1:9" s="49" customFormat="1" ht="12.75">
      <c r="A135" s="48"/>
      <c r="I135" s="50"/>
    </row>
    <row r="136" spans="1:9" s="49" customFormat="1" ht="12.75">
      <c r="A136" s="48"/>
      <c r="I136" s="50"/>
    </row>
    <row r="137" spans="1:9" s="49" customFormat="1" ht="12.75">
      <c r="A137" s="48"/>
      <c r="I137" s="50"/>
    </row>
    <row r="138" spans="1:9" s="46" customFormat="1" ht="19.5">
      <c r="A138" s="61"/>
      <c r="B138" s="62"/>
      <c r="C138" s="63"/>
      <c r="D138" s="63"/>
      <c r="E138" s="63"/>
      <c r="F138" s="63"/>
      <c r="I138" s="47"/>
    </row>
    <row r="139" spans="1:9" s="49" customFormat="1" ht="14.25">
      <c r="A139" s="134" t="s">
        <v>30</v>
      </c>
      <c r="B139" s="134"/>
      <c r="C139" s="134"/>
      <c r="D139" s="134"/>
      <c r="I139" s="50"/>
    </row>
    <row r="140" s="49" customFormat="1" ht="12.75">
      <c r="I140" s="50"/>
    </row>
    <row r="141" spans="1:9" s="49" customFormat="1" ht="12.75">
      <c r="A141" s="48" t="s">
        <v>31</v>
      </c>
      <c r="I141" s="50"/>
    </row>
    <row r="142" s="49" customFormat="1" ht="12.75">
      <c r="I142" s="50"/>
    </row>
    <row r="143" s="49" customFormat="1" ht="12.75">
      <c r="I143" s="50"/>
    </row>
    <row r="144" s="49" customFormat="1" ht="12.75">
      <c r="I144" s="50"/>
    </row>
    <row r="145" s="49" customFormat="1" ht="12.75">
      <c r="I145" s="50"/>
    </row>
    <row r="146" s="49" customFormat="1" ht="12.75">
      <c r="I146" s="50"/>
    </row>
    <row r="147" s="49" customFormat="1" ht="12.75">
      <c r="I147" s="50"/>
    </row>
    <row r="148" s="49" customFormat="1" ht="12.75">
      <c r="I148" s="50"/>
    </row>
    <row r="149" s="49" customFormat="1" ht="12.75">
      <c r="I149" s="50"/>
    </row>
    <row r="150" s="49" customFormat="1" ht="12.75">
      <c r="I150" s="50"/>
    </row>
    <row r="151" s="49" customFormat="1" ht="12.75">
      <c r="I151" s="50"/>
    </row>
    <row r="152" s="49" customFormat="1" ht="12.75">
      <c r="I152" s="50"/>
    </row>
    <row r="153" s="49" customFormat="1" ht="12.75">
      <c r="I153" s="50"/>
    </row>
    <row r="154" s="49" customFormat="1" ht="12.75">
      <c r="I154" s="50"/>
    </row>
    <row r="155" s="49" customFormat="1" ht="12.75">
      <c r="I155" s="50"/>
    </row>
    <row r="156" s="49" customFormat="1" ht="12.75">
      <c r="I156" s="50"/>
    </row>
    <row r="157" s="49" customFormat="1" ht="12.75">
      <c r="I157" s="50"/>
    </row>
    <row r="158" s="49" customFormat="1" ht="12.75">
      <c r="I158" s="50"/>
    </row>
    <row r="159" s="49" customFormat="1" ht="12.75">
      <c r="I159" s="50"/>
    </row>
  </sheetData>
  <sheetProtection/>
  <mergeCells count="13">
    <mergeCell ref="A1:F1"/>
    <mergeCell ref="B2:F2"/>
    <mergeCell ref="B3:F3"/>
    <mergeCell ref="B4:F4"/>
    <mergeCell ref="A6:F6"/>
    <mergeCell ref="A7:F7"/>
    <mergeCell ref="A139:D139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zoomScale="90" zoomScaleNormal="90" zoomScalePageLayoutView="0" workbookViewId="0" topLeftCell="A1">
      <selection activeCell="A1" sqref="A1:F135"/>
    </sheetView>
  </sheetViews>
  <sheetFormatPr defaultColWidth="9.00390625" defaultRowHeight="12.75"/>
  <cols>
    <col min="1" max="1" width="72.2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35" t="s">
        <v>160</v>
      </c>
      <c r="B1" s="136"/>
      <c r="C1" s="136"/>
      <c r="D1" s="136"/>
      <c r="E1" s="136"/>
      <c r="F1" s="136"/>
    </row>
    <row r="2" spans="2:6" ht="12.75" customHeight="1">
      <c r="B2" s="137"/>
      <c r="C2" s="137"/>
      <c r="D2" s="137"/>
      <c r="E2" s="136"/>
      <c r="F2" s="136"/>
    </row>
    <row r="3" spans="1:6" ht="21" customHeight="1">
      <c r="A3" s="64" t="s">
        <v>78</v>
      </c>
      <c r="B3" s="137" t="s">
        <v>2</v>
      </c>
      <c r="C3" s="137"/>
      <c r="D3" s="137"/>
      <c r="E3" s="136"/>
      <c r="F3" s="136"/>
    </row>
    <row r="4" spans="2:6" ht="14.25" customHeight="1">
      <c r="B4" s="137" t="s">
        <v>161</v>
      </c>
      <c r="C4" s="137"/>
      <c r="D4" s="137"/>
      <c r="E4" s="136"/>
      <c r="F4" s="136"/>
    </row>
    <row r="5" spans="2:6" ht="14.25" customHeight="1">
      <c r="B5" s="109"/>
      <c r="C5" s="109"/>
      <c r="D5" s="109"/>
      <c r="E5" s="108"/>
      <c r="F5" s="108"/>
    </row>
    <row r="6" spans="1:9" ht="33" customHeight="1">
      <c r="A6" s="138"/>
      <c r="B6" s="138"/>
      <c r="C6" s="138"/>
      <c r="D6" s="138"/>
      <c r="E6" s="138"/>
      <c r="F6" s="138"/>
      <c r="I6" s="1"/>
    </row>
    <row r="7" spans="1:9" ht="33" customHeight="1">
      <c r="A7" s="139" t="s">
        <v>79</v>
      </c>
      <c r="B7" s="139"/>
      <c r="C7" s="139"/>
      <c r="D7" s="139"/>
      <c r="E7" s="139"/>
      <c r="F7" s="139"/>
      <c r="I7" s="1"/>
    </row>
    <row r="8" spans="1:9" s="3" customFormat="1" ht="22.5" customHeight="1">
      <c r="A8" s="124" t="s">
        <v>3</v>
      </c>
      <c r="B8" s="124"/>
      <c r="C8" s="124"/>
      <c r="D8" s="124"/>
      <c r="E8" s="125"/>
      <c r="F8" s="125"/>
      <c r="I8" s="4"/>
    </row>
    <row r="9" spans="1:6" s="5" customFormat="1" ht="18.75" customHeight="1">
      <c r="A9" s="124" t="s">
        <v>58</v>
      </c>
      <c r="B9" s="124"/>
      <c r="C9" s="124"/>
      <c r="D9" s="124"/>
      <c r="E9" s="125"/>
      <c r="F9" s="125"/>
    </row>
    <row r="10" spans="1:6" s="6" customFormat="1" ht="17.25" customHeight="1">
      <c r="A10" s="126" t="s">
        <v>59</v>
      </c>
      <c r="B10" s="126"/>
      <c r="C10" s="126"/>
      <c r="D10" s="126"/>
      <c r="E10" s="127"/>
      <c r="F10" s="127"/>
    </row>
    <row r="11" spans="1:9" s="3" customFormat="1" ht="22.5" customHeight="1">
      <c r="A11" s="124" t="s">
        <v>135</v>
      </c>
      <c r="B11" s="124"/>
      <c r="C11" s="124"/>
      <c r="D11" s="124"/>
      <c r="E11" s="125"/>
      <c r="F11" s="125"/>
      <c r="I11" s="4"/>
    </row>
    <row r="12" spans="1:6" s="5" customFormat="1" ht="30" customHeight="1" thickBot="1">
      <c r="A12" s="128" t="s">
        <v>4</v>
      </c>
      <c r="B12" s="128"/>
      <c r="C12" s="128"/>
      <c r="D12" s="128"/>
      <c r="E12" s="129"/>
      <c r="F12" s="129"/>
    </row>
    <row r="13" spans="1:9" s="11" customFormat="1" ht="139.5" customHeight="1" thickBot="1">
      <c r="A13" s="7" t="s">
        <v>5</v>
      </c>
      <c r="B13" s="8" t="s">
        <v>6</v>
      </c>
      <c r="C13" s="9" t="s">
        <v>80</v>
      </c>
      <c r="D13" s="9" t="s">
        <v>34</v>
      </c>
      <c r="E13" s="9" t="s">
        <v>7</v>
      </c>
      <c r="F13" s="10" t="s">
        <v>8</v>
      </c>
      <c r="I13" s="12"/>
    </row>
    <row r="14" spans="1:9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I14" s="19"/>
    </row>
    <row r="15" spans="1:9" s="18" customFormat="1" ht="49.5" customHeight="1">
      <c r="A15" s="130" t="s">
        <v>9</v>
      </c>
      <c r="B15" s="131"/>
      <c r="C15" s="131"/>
      <c r="D15" s="131"/>
      <c r="E15" s="132"/>
      <c r="F15" s="133"/>
      <c r="I15" s="19"/>
    </row>
    <row r="16" spans="1:9" s="11" customFormat="1" ht="23.25" customHeight="1">
      <c r="A16" s="20" t="s">
        <v>74</v>
      </c>
      <c r="B16" s="21" t="s">
        <v>10</v>
      </c>
      <c r="C16" s="23" t="s">
        <v>149</v>
      </c>
      <c r="D16" s="79">
        <f>E16*G16</f>
        <v>92172.82</v>
      </c>
      <c r="E16" s="22">
        <f>F16*12</f>
        <v>38.88</v>
      </c>
      <c r="F16" s="22">
        <f>F21+F28</f>
        <v>3.24</v>
      </c>
      <c r="G16" s="11">
        <v>2370.7</v>
      </c>
      <c r="H16" s="11">
        <v>1.07</v>
      </c>
      <c r="I16" s="12">
        <v>2.24</v>
      </c>
    </row>
    <row r="17" spans="1:9" s="11" customFormat="1" ht="27" customHeight="1">
      <c r="A17" s="102" t="s">
        <v>81</v>
      </c>
      <c r="B17" s="103" t="s">
        <v>65</v>
      </c>
      <c r="C17" s="23"/>
      <c r="D17" s="79"/>
      <c r="E17" s="22"/>
      <c r="F17" s="22"/>
      <c r="I17" s="12"/>
    </row>
    <row r="18" spans="1:9" s="11" customFormat="1" ht="20.25" customHeight="1">
      <c r="A18" s="102" t="s">
        <v>66</v>
      </c>
      <c r="B18" s="103" t="s">
        <v>65</v>
      </c>
      <c r="C18" s="23"/>
      <c r="D18" s="79"/>
      <c r="E18" s="22"/>
      <c r="F18" s="22"/>
      <c r="I18" s="12"/>
    </row>
    <row r="19" spans="1:9" s="11" customFormat="1" ht="122.25" customHeight="1">
      <c r="A19" s="102" t="s">
        <v>82</v>
      </c>
      <c r="B19" s="103" t="s">
        <v>23</v>
      </c>
      <c r="C19" s="23"/>
      <c r="D19" s="79"/>
      <c r="E19" s="22"/>
      <c r="F19" s="22"/>
      <c r="I19" s="12"/>
    </row>
    <row r="20" spans="1:9" s="11" customFormat="1" ht="20.25" customHeight="1">
      <c r="A20" s="102" t="s">
        <v>83</v>
      </c>
      <c r="B20" s="103" t="s">
        <v>65</v>
      </c>
      <c r="C20" s="23"/>
      <c r="D20" s="79"/>
      <c r="E20" s="22"/>
      <c r="F20" s="22"/>
      <c r="I20" s="12"/>
    </row>
    <row r="21" spans="1:9" s="11" customFormat="1" ht="20.25" customHeight="1">
      <c r="A21" s="102" t="s">
        <v>84</v>
      </c>
      <c r="B21" s="103" t="s">
        <v>65</v>
      </c>
      <c r="C21" s="23"/>
      <c r="D21" s="79"/>
      <c r="E21" s="22"/>
      <c r="F21" s="22"/>
      <c r="I21" s="12"/>
    </row>
    <row r="22" spans="1:9" s="11" customFormat="1" ht="27" customHeight="1">
      <c r="A22" s="102" t="s">
        <v>85</v>
      </c>
      <c r="B22" s="103" t="s">
        <v>13</v>
      </c>
      <c r="C22" s="23"/>
      <c r="D22" s="79"/>
      <c r="E22" s="22"/>
      <c r="F22" s="22"/>
      <c r="I22" s="12"/>
    </row>
    <row r="23" spans="1:9" s="11" customFormat="1" ht="20.25" customHeight="1">
      <c r="A23" s="102" t="s">
        <v>86</v>
      </c>
      <c r="B23" s="103" t="s">
        <v>15</v>
      </c>
      <c r="C23" s="23"/>
      <c r="D23" s="79"/>
      <c r="E23" s="22"/>
      <c r="F23" s="22"/>
      <c r="I23" s="12"/>
    </row>
    <row r="24" spans="1:9" s="11" customFormat="1" ht="20.25" customHeight="1">
      <c r="A24" s="102" t="s">
        <v>87</v>
      </c>
      <c r="B24" s="103" t="s">
        <v>65</v>
      </c>
      <c r="C24" s="23"/>
      <c r="D24" s="79"/>
      <c r="E24" s="22"/>
      <c r="F24" s="22"/>
      <c r="I24" s="12"/>
    </row>
    <row r="25" spans="1:9" s="11" customFormat="1" ht="19.5" customHeight="1">
      <c r="A25" s="102" t="s">
        <v>88</v>
      </c>
      <c r="B25" s="103" t="s">
        <v>18</v>
      </c>
      <c r="C25" s="23"/>
      <c r="D25" s="79"/>
      <c r="E25" s="22"/>
      <c r="F25" s="54"/>
      <c r="I25" s="12"/>
    </row>
    <row r="26" spans="1:9" s="11" customFormat="1" ht="21" customHeight="1">
      <c r="A26" s="20" t="s">
        <v>73</v>
      </c>
      <c r="B26" s="68"/>
      <c r="C26" s="23"/>
      <c r="D26" s="79"/>
      <c r="E26" s="22"/>
      <c r="F26" s="22">
        <v>3.24</v>
      </c>
      <c r="I26" s="12"/>
    </row>
    <row r="27" spans="1:9" s="11" customFormat="1" ht="21" customHeight="1">
      <c r="A27" s="53" t="s">
        <v>71</v>
      </c>
      <c r="B27" s="68" t="s">
        <v>65</v>
      </c>
      <c r="C27" s="23"/>
      <c r="D27" s="79"/>
      <c r="E27" s="22"/>
      <c r="F27" s="54">
        <v>0</v>
      </c>
      <c r="I27" s="12"/>
    </row>
    <row r="28" spans="1:9" s="11" customFormat="1" ht="21" customHeight="1">
      <c r="A28" s="20" t="s">
        <v>73</v>
      </c>
      <c r="B28" s="68"/>
      <c r="C28" s="23"/>
      <c r="D28" s="79"/>
      <c r="E28" s="22"/>
      <c r="F28" s="22">
        <f>F25+F26+F27</f>
        <v>3.24</v>
      </c>
      <c r="I28" s="12"/>
    </row>
    <row r="29" spans="1:9" s="11" customFormat="1" ht="30">
      <c r="A29" s="20" t="s">
        <v>11</v>
      </c>
      <c r="B29" s="25" t="s">
        <v>12</v>
      </c>
      <c r="C29" s="23" t="s">
        <v>150</v>
      </c>
      <c r="D29" s="79">
        <f>E29*G29</f>
        <v>151345.49</v>
      </c>
      <c r="E29" s="22">
        <f>F29*12</f>
        <v>63.84</v>
      </c>
      <c r="F29" s="22">
        <v>5.32</v>
      </c>
      <c r="G29" s="11">
        <v>2370.7</v>
      </c>
      <c r="H29" s="11">
        <v>1.07</v>
      </c>
      <c r="I29" s="12">
        <v>3.83</v>
      </c>
    </row>
    <row r="30" spans="1:9" s="11" customFormat="1" ht="15">
      <c r="A30" s="102" t="s">
        <v>89</v>
      </c>
      <c r="B30" s="103" t="s">
        <v>12</v>
      </c>
      <c r="C30" s="23"/>
      <c r="D30" s="79"/>
      <c r="E30" s="22"/>
      <c r="F30" s="22"/>
      <c r="G30" s="11">
        <v>2370.7</v>
      </c>
      <c r="I30" s="12"/>
    </row>
    <row r="31" spans="1:9" s="11" customFormat="1" ht="15">
      <c r="A31" s="102" t="s">
        <v>90</v>
      </c>
      <c r="B31" s="103" t="s">
        <v>91</v>
      </c>
      <c r="C31" s="23"/>
      <c r="D31" s="79"/>
      <c r="E31" s="22"/>
      <c r="F31" s="22"/>
      <c r="G31" s="11">
        <v>2370.7</v>
      </c>
      <c r="I31" s="12"/>
    </row>
    <row r="32" spans="1:9" s="11" customFormat="1" ht="15">
      <c r="A32" s="102" t="s">
        <v>92</v>
      </c>
      <c r="B32" s="103" t="s">
        <v>93</v>
      </c>
      <c r="C32" s="23"/>
      <c r="D32" s="79"/>
      <c r="E32" s="22"/>
      <c r="F32" s="22"/>
      <c r="G32" s="11">
        <v>2370.7</v>
      </c>
      <c r="I32" s="12"/>
    </row>
    <row r="33" spans="1:9" s="11" customFormat="1" ht="15">
      <c r="A33" s="102" t="s">
        <v>60</v>
      </c>
      <c r="B33" s="103" t="s">
        <v>12</v>
      </c>
      <c r="C33" s="23"/>
      <c r="D33" s="79"/>
      <c r="E33" s="22"/>
      <c r="F33" s="22"/>
      <c r="G33" s="11">
        <v>2370.7</v>
      </c>
      <c r="I33" s="12"/>
    </row>
    <row r="34" spans="1:9" s="11" customFormat="1" ht="25.5">
      <c r="A34" s="102" t="s">
        <v>61</v>
      </c>
      <c r="B34" s="103" t="s">
        <v>13</v>
      </c>
      <c r="C34" s="23"/>
      <c r="D34" s="79"/>
      <c r="E34" s="22"/>
      <c r="F34" s="22"/>
      <c r="G34" s="11">
        <v>2370.7</v>
      </c>
      <c r="I34" s="12"/>
    </row>
    <row r="35" spans="1:9" s="11" customFormat="1" ht="15">
      <c r="A35" s="102" t="s">
        <v>94</v>
      </c>
      <c r="B35" s="103" t="s">
        <v>12</v>
      </c>
      <c r="C35" s="23"/>
      <c r="D35" s="79"/>
      <c r="E35" s="22"/>
      <c r="F35" s="22"/>
      <c r="G35" s="11">
        <v>2370.7</v>
      </c>
      <c r="I35" s="12"/>
    </row>
    <row r="36" spans="1:9" s="11" customFormat="1" ht="15">
      <c r="A36" s="102" t="s">
        <v>67</v>
      </c>
      <c r="B36" s="103" t="s">
        <v>12</v>
      </c>
      <c r="C36" s="23"/>
      <c r="D36" s="79"/>
      <c r="E36" s="22"/>
      <c r="F36" s="22"/>
      <c r="G36" s="11">
        <v>2370.7</v>
      </c>
      <c r="I36" s="12"/>
    </row>
    <row r="37" spans="1:9" s="11" customFormat="1" ht="25.5">
      <c r="A37" s="102" t="s">
        <v>95</v>
      </c>
      <c r="B37" s="103" t="s">
        <v>62</v>
      </c>
      <c r="C37" s="23"/>
      <c r="D37" s="79"/>
      <c r="E37" s="22"/>
      <c r="F37" s="22"/>
      <c r="G37" s="11">
        <v>2370.7</v>
      </c>
      <c r="I37" s="12"/>
    </row>
    <row r="38" spans="1:9" s="11" customFormat="1" ht="25.5">
      <c r="A38" s="102" t="s">
        <v>96</v>
      </c>
      <c r="B38" s="103" t="s">
        <v>13</v>
      </c>
      <c r="C38" s="23"/>
      <c r="D38" s="79"/>
      <c r="E38" s="22"/>
      <c r="F38" s="22"/>
      <c r="G38" s="11">
        <v>2370.7</v>
      </c>
      <c r="I38" s="12"/>
    </row>
    <row r="39" spans="1:9" s="11" customFormat="1" ht="25.5">
      <c r="A39" s="102" t="s">
        <v>97</v>
      </c>
      <c r="B39" s="103" t="s">
        <v>12</v>
      </c>
      <c r="C39" s="23"/>
      <c r="D39" s="79"/>
      <c r="E39" s="22"/>
      <c r="F39" s="22"/>
      <c r="G39" s="11">
        <v>2370.7</v>
      </c>
      <c r="I39" s="12"/>
    </row>
    <row r="40" spans="1:9" s="27" customFormat="1" ht="15">
      <c r="A40" s="26" t="s">
        <v>14</v>
      </c>
      <c r="B40" s="21" t="s">
        <v>15</v>
      </c>
      <c r="C40" s="23" t="s">
        <v>149</v>
      </c>
      <c r="D40" s="79">
        <f>E40*G40</f>
        <v>23612.17</v>
      </c>
      <c r="E40" s="22">
        <f>F40*12</f>
        <v>9.96</v>
      </c>
      <c r="F40" s="22">
        <v>0.83</v>
      </c>
      <c r="G40" s="11">
        <v>2370.7</v>
      </c>
      <c r="H40" s="11">
        <v>1.07</v>
      </c>
      <c r="I40" s="12">
        <v>0.6</v>
      </c>
    </row>
    <row r="41" spans="1:9" s="11" customFormat="1" ht="15">
      <c r="A41" s="26" t="s">
        <v>16</v>
      </c>
      <c r="B41" s="21" t="s">
        <v>17</v>
      </c>
      <c r="C41" s="23" t="s">
        <v>149</v>
      </c>
      <c r="D41" s="79">
        <f>E41*G41</f>
        <v>76810.68</v>
      </c>
      <c r="E41" s="22">
        <f>F41*12</f>
        <v>32.4</v>
      </c>
      <c r="F41" s="22">
        <v>2.7</v>
      </c>
      <c r="G41" s="11">
        <v>2370.7</v>
      </c>
      <c r="H41" s="11">
        <v>1.07</v>
      </c>
      <c r="I41" s="12">
        <v>1.94</v>
      </c>
    </row>
    <row r="42" spans="1:9" s="11" customFormat="1" ht="15">
      <c r="A42" s="26" t="s">
        <v>98</v>
      </c>
      <c r="B42" s="21" t="s">
        <v>12</v>
      </c>
      <c r="C42" s="23" t="s">
        <v>162</v>
      </c>
      <c r="D42" s="79">
        <v>0</v>
      </c>
      <c r="E42" s="22">
        <f>D42/G42</f>
        <v>0</v>
      </c>
      <c r="F42" s="22">
        <f>E42/12</f>
        <v>0</v>
      </c>
      <c r="G42" s="11">
        <v>2370.7</v>
      </c>
      <c r="I42" s="12"/>
    </row>
    <row r="43" spans="1:9" s="11" customFormat="1" ht="18" customHeight="1">
      <c r="A43" s="102" t="s">
        <v>99</v>
      </c>
      <c r="B43" s="103" t="s">
        <v>23</v>
      </c>
      <c r="C43" s="23"/>
      <c r="D43" s="79"/>
      <c r="E43" s="22"/>
      <c r="F43" s="22"/>
      <c r="G43" s="11">
        <v>2370.7</v>
      </c>
      <c r="I43" s="12"/>
    </row>
    <row r="44" spans="1:9" s="11" customFormat="1" ht="15">
      <c r="A44" s="102" t="s">
        <v>100</v>
      </c>
      <c r="B44" s="103" t="s">
        <v>18</v>
      </c>
      <c r="C44" s="23"/>
      <c r="D44" s="79"/>
      <c r="E44" s="22"/>
      <c r="F44" s="22"/>
      <c r="G44" s="11">
        <v>2370.7</v>
      </c>
      <c r="I44" s="12"/>
    </row>
    <row r="45" spans="1:9" s="11" customFormat="1" ht="20.25" customHeight="1">
      <c r="A45" s="102" t="s">
        <v>101</v>
      </c>
      <c r="B45" s="103" t="s">
        <v>102</v>
      </c>
      <c r="C45" s="23"/>
      <c r="D45" s="79"/>
      <c r="E45" s="22"/>
      <c r="F45" s="22"/>
      <c r="G45" s="11">
        <v>2370.7</v>
      </c>
      <c r="I45" s="12"/>
    </row>
    <row r="46" spans="1:9" s="11" customFormat="1" ht="16.5" customHeight="1">
      <c r="A46" s="102" t="s">
        <v>103</v>
      </c>
      <c r="B46" s="103" t="s">
        <v>104</v>
      </c>
      <c r="C46" s="23"/>
      <c r="D46" s="79"/>
      <c r="E46" s="22"/>
      <c r="F46" s="22"/>
      <c r="G46" s="11">
        <v>2370.7</v>
      </c>
      <c r="I46" s="12"/>
    </row>
    <row r="47" spans="1:9" s="11" customFormat="1" ht="18" customHeight="1">
      <c r="A47" s="102" t="s">
        <v>105</v>
      </c>
      <c r="B47" s="103" t="s">
        <v>102</v>
      </c>
      <c r="C47" s="23"/>
      <c r="D47" s="79"/>
      <c r="E47" s="22"/>
      <c r="F47" s="22"/>
      <c r="G47" s="11">
        <v>2370.7</v>
      </c>
      <c r="I47" s="12"/>
    </row>
    <row r="48" spans="1:9" s="18" customFormat="1" ht="30">
      <c r="A48" s="26" t="s">
        <v>107</v>
      </c>
      <c r="B48" s="21" t="s">
        <v>10</v>
      </c>
      <c r="C48" s="23" t="s">
        <v>110</v>
      </c>
      <c r="D48" s="79">
        <v>2246.78</v>
      </c>
      <c r="E48" s="22">
        <f>D48/G48</f>
        <v>0.95</v>
      </c>
      <c r="F48" s="22">
        <f>E48/12</f>
        <v>0.08</v>
      </c>
      <c r="G48" s="11">
        <v>2370.7</v>
      </c>
      <c r="H48" s="11">
        <v>1.07</v>
      </c>
      <c r="I48" s="12">
        <v>0.05</v>
      </c>
    </row>
    <row r="49" spans="1:9" s="18" customFormat="1" ht="30" customHeight="1">
      <c r="A49" s="26" t="s">
        <v>108</v>
      </c>
      <c r="B49" s="21" t="s">
        <v>10</v>
      </c>
      <c r="C49" s="23" t="s">
        <v>110</v>
      </c>
      <c r="D49" s="79">
        <v>2246.78</v>
      </c>
      <c r="E49" s="22">
        <f>D49/G49</f>
        <v>0.95</v>
      </c>
      <c r="F49" s="22">
        <f>E49/12</f>
        <v>0.08</v>
      </c>
      <c r="G49" s="11">
        <v>2370.7</v>
      </c>
      <c r="H49" s="11">
        <v>1.07</v>
      </c>
      <c r="I49" s="12">
        <v>0.05</v>
      </c>
    </row>
    <row r="50" spans="1:9" s="18" customFormat="1" ht="31.5" customHeight="1">
      <c r="A50" s="26" t="s">
        <v>109</v>
      </c>
      <c r="B50" s="21" t="s">
        <v>10</v>
      </c>
      <c r="C50" s="23" t="s">
        <v>110</v>
      </c>
      <c r="D50" s="79">
        <v>14185.73</v>
      </c>
      <c r="E50" s="22">
        <f>D50/G50</f>
        <v>5.98</v>
      </c>
      <c r="F50" s="22">
        <f>E50/12</f>
        <v>0.5</v>
      </c>
      <c r="G50" s="11">
        <v>2370.7</v>
      </c>
      <c r="H50" s="11">
        <v>1.07</v>
      </c>
      <c r="I50" s="12">
        <v>0.36</v>
      </c>
    </row>
    <row r="51" spans="1:9" s="18" customFormat="1" ht="18" customHeight="1">
      <c r="A51" s="26" t="s">
        <v>44</v>
      </c>
      <c r="B51" s="21" t="s">
        <v>55</v>
      </c>
      <c r="C51" s="23" t="s">
        <v>110</v>
      </c>
      <c r="D51" s="79">
        <v>14185.72</v>
      </c>
      <c r="E51" s="22">
        <f>D51/G51</f>
        <v>5.98</v>
      </c>
      <c r="F51" s="22">
        <f>E51/12</f>
        <v>0.5</v>
      </c>
      <c r="G51" s="11">
        <v>2370.7</v>
      </c>
      <c r="H51" s="11">
        <v>1.07</v>
      </c>
      <c r="I51" s="12">
        <v>0</v>
      </c>
    </row>
    <row r="52" spans="1:9" s="18" customFormat="1" ht="30">
      <c r="A52" s="26" t="s">
        <v>24</v>
      </c>
      <c r="B52" s="21"/>
      <c r="C52" s="23" t="s">
        <v>164</v>
      </c>
      <c r="D52" s="79">
        <f>E52*G52</f>
        <v>5689.68</v>
      </c>
      <c r="E52" s="22">
        <f>F52*12</f>
        <v>2.4</v>
      </c>
      <c r="F52" s="22">
        <v>0.2</v>
      </c>
      <c r="G52" s="11">
        <v>2370.7</v>
      </c>
      <c r="H52" s="11">
        <v>1.07</v>
      </c>
      <c r="I52" s="12">
        <v>0.14</v>
      </c>
    </row>
    <row r="53" spans="1:9" s="18" customFormat="1" ht="31.5" customHeight="1">
      <c r="A53" s="39" t="s">
        <v>111</v>
      </c>
      <c r="B53" s="40" t="s">
        <v>72</v>
      </c>
      <c r="C53" s="23"/>
      <c r="D53" s="79"/>
      <c r="E53" s="22"/>
      <c r="F53" s="22"/>
      <c r="G53" s="11">
        <v>2370.7</v>
      </c>
      <c r="H53" s="11"/>
      <c r="I53" s="12"/>
    </row>
    <row r="54" spans="1:9" s="18" customFormat="1" ht="24.75" customHeight="1">
      <c r="A54" s="39" t="s">
        <v>112</v>
      </c>
      <c r="B54" s="40" t="s">
        <v>72</v>
      </c>
      <c r="C54" s="23"/>
      <c r="D54" s="79"/>
      <c r="E54" s="22"/>
      <c r="F54" s="22"/>
      <c r="G54" s="11">
        <v>2370.7</v>
      </c>
      <c r="H54" s="11"/>
      <c r="I54" s="12"/>
    </row>
    <row r="55" spans="1:9" s="18" customFormat="1" ht="18.75" customHeight="1">
      <c r="A55" s="39" t="s">
        <v>113</v>
      </c>
      <c r="B55" s="40" t="s">
        <v>65</v>
      </c>
      <c r="C55" s="23"/>
      <c r="D55" s="79"/>
      <c r="E55" s="22"/>
      <c r="F55" s="22"/>
      <c r="G55" s="11">
        <v>2370.7</v>
      </c>
      <c r="H55" s="11"/>
      <c r="I55" s="12"/>
    </row>
    <row r="56" spans="1:9" s="18" customFormat="1" ht="17.25" customHeight="1">
      <c r="A56" s="39" t="s">
        <v>114</v>
      </c>
      <c r="B56" s="40" t="s">
        <v>72</v>
      </c>
      <c r="C56" s="23"/>
      <c r="D56" s="79"/>
      <c r="E56" s="22"/>
      <c r="F56" s="22"/>
      <c r="G56" s="11">
        <v>2370.7</v>
      </c>
      <c r="H56" s="11"/>
      <c r="I56" s="12"/>
    </row>
    <row r="57" spans="1:9" s="18" customFormat="1" ht="25.5">
      <c r="A57" s="39" t="s">
        <v>115</v>
      </c>
      <c r="B57" s="40" t="s">
        <v>72</v>
      </c>
      <c r="C57" s="23"/>
      <c r="D57" s="79"/>
      <c r="E57" s="22"/>
      <c r="F57" s="22"/>
      <c r="G57" s="11">
        <v>2370.7</v>
      </c>
      <c r="H57" s="11"/>
      <c r="I57" s="12"/>
    </row>
    <row r="58" spans="1:9" s="18" customFormat="1" ht="15.75" customHeight="1">
      <c r="A58" s="39" t="s">
        <v>116</v>
      </c>
      <c r="B58" s="40" t="s">
        <v>72</v>
      </c>
      <c r="C58" s="23"/>
      <c r="D58" s="79"/>
      <c r="E58" s="22"/>
      <c r="F58" s="22"/>
      <c r="G58" s="11">
        <v>2370.7</v>
      </c>
      <c r="H58" s="11"/>
      <c r="I58" s="12"/>
    </row>
    <row r="59" spans="1:9" s="18" customFormat="1" ht="30.75" customHeight="1">
      <c r="A59" s="39" t="s">
        <v>117</v>
      </c>
      <c r="B59" s="40" t="s">
        <v>72</v>
      </c>
      <c r="C59" s="23"/>
      <c r="D59" s="79"/>
      <c r="E59" s="22"/>
      <c r="F59" s="22"/>
      <c r="G59" s="11">
        <v>2370.7</v>
      </c>
      <c r="H59" s="11"/>
      <c r="I59" s="12"/>
    </row>
    <row r="60" spans="1:9" s="18" customFormat="1" ht="18.75" customHeight="1">
      <c r="A60" s="39" t="s">
        <v>118</v>
      </c>
      <c r="B60" s="40" t="s">
        <v>72</v>
      </c>
      <c r="C60" s="23"/>
      <c r="D60" s="79"/>
      <c r="E60" s="22"/>
      <c r="F60" s="22"/>
      <c r="G60" s="11">
        <v>2370.7</v>
      </c>
      <c r="H60" s="11"/>
      <c r="I60" s="12"/>
    </row>
    <row r="61" spans="1:9" s="18" customFormat="1" ht="21" customHeight="1">
      <c r="A61" s="39" t="s">
        <v>119</v>
      </c>
      <c r="B61" s="40" t="s">
        <v>72</v>
      </c>
      <c r="C61" s="23"/>
      <c r="D61" s="79"/>
      <c r="E61" s="22"/>
      <c r="F61" s="22"/>
      <c r="G61" s="11">
        <v>2370.7</v>
      </c>
      <c r="H61" s="11"/>
      <c r="I61" s="12"/>
    </row>
    <row r="62" spans="1:9" s="11" customFormat="1" ht="15">
      <c r="A62" s="26" t="s">
        <v>26</v>
      </c>
      <c r="B62" s="21" t="s">
        <v>27</v>
      </c>
      <c r="C62" s="23" t="s">
        <v>165</v>
      </c>
      <c r="D62" s="79">
        <f>E62*G62</f>
        <v>1991.39</v>
      </c>
      <c r="E62" s="22">
        <f>12*F62</f>
        <v>0.84</v>
      </c>
      <c r="F62" s="22">
        <v>0.07</v>
      </c>
      <c r="G62" s="11">
        <v>2370.7</v>
      </c>
      <c r="H62" s="11">
        <v>1.07</v>
      </c>
      <c r="I62" s="12">
        <v>0.03</v>
      </c>
    </row>
    <row r="63" spans="1:9" s="11" customFormat="1" ht="15">
      <c r="A63" s="26" t="s">
        <v>28</v>
      </c>
      <c r="B63" s="29" t="s">
        <v>29</v>
      </c>
      <c r="C63" s="28" t="s">
        <v>165</v>
      </c>
      <c r="D63" s="79">
        <v>1252.74</v>
      </c>
      <c r="E63" s="22">
        <f>D63/G63</f>
        <v>0.53</v>
      </c>
      <c r="F63" s="22">
        <f>E63/12</f>
        <v>0.04</v>
      </c>
      <c r="G63" s="11">
        <v>2370.7</v>
      </c>
      <c r="H63" s="11">
        <v>1.07</v>
      </c>
      <c r="I63" s="12">
        <v>0.02</v>
      </c>
    </row>
    <row r="64" spans="1:9" s="27" customFormat="1" ht="30">
      <c r="A64" s="26" t="s">
        <v>25</v>
      </c>
      <c r="B64" s="21"/>
      <c r="C64" s="28" t="s">
        <v>151</v>
      </c>
      <c r="D64" s="79">
        <v>2849.1</v>
      </c>
      <c r="E64" s="22">
        <f>D64/G64</f>
        <v>1.2</v>
      </c>
      <c r="F64" s="22">
        <f>E64/12</f>
        <v>0.1</v>
      </c>
      <c r="G64" s="11">
        <v>2370.7</v>
      </c>
      <c r="H64" s="11">
        <v>1.07</v>
      </c>
      <c r="I64" s="12">
        <v>0.03</v>
      </c>
    </row>
    <row r="65" spans="1:9" s="27" customFormat="1" ht="15">
      <c r="A65" s="26" t="s">
        <v>35</v>
      </c>
      <c r="B65" s="21"/>
      <c r="C65" s="22" t="s">
        <v>166</v>
      </c>
      <c r="D65" s="80">
        <f>SUM(D66:D78)</f>
        <v>25091.63</v>
      </c>
      <c r="E65" s="22">
        <f>D65/G65</f>
        <v>10.58</v>
      </c>
      <c r="F65" s="22">
        <f>E65/12</f>
        <v>0.88</v>
      </c>
      <c r="G65" s="11">
        <v>2370.7</v>
      </c>
      <c r="H65" s="11">
        <v>1.07</v>
      </c>
      <c r="I65" s="12">
        <v>0.64</v>
      </c>
    </row>
    <row r="66" spans="1:9" s="18" customFormat="1" ht="24.75" customHeight="1">
      <c r="A66" s="31" t="s">
        <v>75</v>
      </c>
      <c r="B66" s="24" t="s">
        <v>18</v>
      </c>
      <c r="C66" s="33"/>
      <c r="D66" s="81">
        <v>685.01</v>
      </c>
      <c r="E66" s="32"/>
      <c r="F66" s="32"/>
      <c r="G66" s="11">
        <v>2370.7</v>
      </c>
      <c r="H66" s="11">
        <v>1.07</v>
      </c>
      <c r="I66" s="12">
        <v>0.01</v>
      </c>
    </row>
    <row r="67" spans="1:9" s="18" customFormat="1" ht="15">
      <c r="A67" s="31" t="s">
        <v>19</v>
      </c>
      <c r="B67" s="24" t="s">
        <v>23</v>
      </c>
      <c r="C67" s="33"/>
      <c r="D67" s="81">
        <v>505.42</v>
      </c>
      <c r="E67" s="32"/>
      <c r="F67" s="32"/>
      <c r="G67" s="11">
        <v>2370.7</v>
      </c>
      <c r="H67" s="11">
        <v>1.07</v>
      </c>
      <c r="I67" s="12">
        <v>0.01</v>
      </c>
    </row>
    <row r="68" spans="1:9" s="18" customFormat="1" ht="15">
      <c r="A68" s="31" t="s">
        <v>76</v>
      </c>
      <c r="B68" s="35" t="s">
        <v>18</v>
      </c>
      <c r="C68" s="33"/>
      <c r="D68" s="104">
        <v>900.62</v>
      </c>
      <c r="E68" s="32"/>
      <c r="F68" s="32"/>
      <c r="G68" s="11">
        <v>2370.7</v>
      </c>
      <c r="H68" s="11"/>
      <c r="I68" s="12"/>
    </row>
    <row r="69" spans="1:9" s="18" customFormat="1" ht="15">
      <c r="A69" s="31" t="s">
        <v>50</v>
      </c>
      <c r="B69" s="24" t="s">
        <v>18</v>
      </c>
      <c r="C69" s="33"/>
      <c r="D69" s="81">
        <v>963.17</v>
      </c>
      <c r="E69" s="32"/>
      <c r="F69" s="32"/>
      <c r="G69" s="11">
        <v>2370.7</v>
      </c>
      <c r="H69" s="11">
        <v>1.07</v>
      </c>
      <c r="I69" s="12">
        <v>0.02</v>
      </c>
    </row>
    <row r="70" spans="1:9" s="18" customFormat="1" ht="15">
      <c r="A70" s="31" t="s">
        <v>20</v>
      </c>
      <c r="B70" s="24" t="s">
        <v>18</v>
      </c>
      <c r="C70" s="33"/>
      <c r="D70" s="81">
        <v>4294.09</v>
      </c>
      <c r="E70" s="32"/>
      <c r="F70" s="32"/>
      <c r="G70" s="11">
        <v>2370.7</v>
      </c>
      <c r="H70" s="11">
        <v>1.07</v>
      </c>
      <c r="I70" s="12">
        <v>0.11</v>
      </c>
    </row>
    <row r="71" spans="1:9" s="18" customFormat="1" ht="15">
      <c r="A71" s="31" t="s">
        <v>21</v>
      </c>
      <c r="B71" s="24" t="s">
        <v>18</v>
      </c>
      <c r="C71" s="33"/>
      <c r="D71" s="81">
        <v>1010.85</v>
      </c>
      <c r="E71" s="32"/>
      <c r="F71" s="32"/>
      <c r="G71" s="11">
        <v>2370.7</v>
      </c>
      <c r="H71" s="11">
        <v>1.07</v>
      </c>
      <c r="I71" s="12">
        <v>0.02</v>
      </c>
    </row>
    <row r="72" spans="1:9" s="18" customFormat="1" ht="15">
      <c r="A72" s="31" t="s">
        <v>47</v>
      </c>
      <c r="B72" s="24" t="s">
        <v>18</v>
      </c>
      <c r="C72" s="33"/>
      <c r="D72" s="81">
        <v>481.57</v>
      </c>
      <c r="E72" s="32"/>
      <c r="F72" s="32"/>
      <c r="G72" s="11">
        <v>2370.7</v>
      </c>
      <c r="H72" s="11">
        <v>1.07</v>
      </c>
      <c r="I72" s="12">
        <v>0.01</v>
      </c>
    </row>
    <row r="73" spans="1:9" s="18" customFormat="1" ht="18.75" customHeight="1">
      <c r="A73" s="31" t="s">
        <v>48</v>
      </c>
      <c r="B73" s="24" t="s">
        <v>23</v>
      </c>
      <c r="C73" s="33"/>
      <c r="D73" s="81">
        <v>1926.35</v>
      </c>
      <c r="E73" s="32"/>
      <c r="F73" s="32"/>
      <c r="G73" s="11">
        <v>2370.7</v>
      </c>
      <c r="H73" s="11">
        <v>1.07</v>
      </c>
      <c r="I73" s="12">
        <v>0.05</v>
      </c>
    </row>
    <row r="74" spans="1:9" s="18" customFormat="1" ht="25.5">
      <c r="A74" s="31" t="s">
        <v>22</v>
      </c>
      <c r="B74" s="24" t="s">
        <v>18</v>
      </c>
      <c r="C74" s="33"/>
      <c r="D74" s="81">
        <v>2151.14</v>
      </c>
      <c r="E74" s="32"/>
      <c r="F74" s="32"/>
      <c r="G74" s="11">
        <v>2370.7</v>
      </c>
      <c r="H74" s="11">
        <v>1.07</v>
      </c>
      <c r="I74" s="12">
        <v>0.05</v>
      </c>
    </row>
    <row r="75" spans="1:9" s="18" customFormat="1" ht="28.5" customHeight="1">
      <c r="A75" s="31" t="s">
        <v>77</v>
      </c>
      <c r="B75" s="24" t="s">
        <v>18</v>
      </c>
      <c r="C75" s="33"/>
      <c r="D75" s="81">
        <v>3837.45</v>
      </c>
      <c r="E75" s="32"/>
      <c r="F75" s="32"/>
      <c r="G75" s="11">
        <v>2370.7</v>
      </c>
      <c r="H75" s="11">
        <v>1.07</v>
      </c>
      <c r="I75" s="12">
        <v>0.01</v>
      </c>
    </row>
    <row r="76" spans="1:9" s="18" customFormat="1" ht="28.5" customHeight="1">
      <c r="A76" s="31" t="s">
        <v>120</v>
      </c>
      <c r="B76" s="35" t="s">
        <v>55</v>
      </c>
      <c r="C76" s="78"/>
      <c r="D76" s="81">
        <v>1663.96</v>
      </c>
      <c r="E76" s="32"/>
      <c r="F76" s="32"/>
      <c r="G76" s="11">
        <v>2370.7</v>
      </c>
      <c r="H76" s="11"/>
      <c r="I76" s="12"/>
    </row>
    <row r="77" spans="1:9" s="18" customFormat="1" ht="15">
      <c r="A77" s="31" t="s">
        <v>152</v>
      </c>
      <c r="B77" s="40" t="s">
        <v>18</v>
      </c>
      <c r="C77" s="78"/>
      <c r="D77" s="81">
        <v>925.69</v>
      </c>
      <c r="E77" s="32"/>
      <c r="F77" s="32"/>
      <c r="G77" s="11">
        <v>2370.7</v>
      </c>
      <c r="H77" s="11">
        <v>1.07</v>
      </c>
      <c r="I77" s="12">
        <v>0</v>
      </c>
    </row>
    <row r="78" spans="1:9" s="18" customFormat="1" ht="15">
      <c r="A78" s="39" t="s">
        <v>153</v>
      </c>
      <c r="B78" s="40" t="s">
        <v>55</v>
      </c>
      <c r="C78" s="41"/>
      <c r="D78" s="105">
        <v>5746.31</v>
      </c>
      <c r="E78" s="32"/>
      <c r="F78" s="32"/>
      <c r="G78" s="11">
        <v>2370.7</v>
      </c>
      <c r="H78" s="11"/>
      <c r="I78" s="12"/>
    </row>
    <row r="79" spans="1:9" s="27" customFormat="1" ht="30">
      <c r="A79" s="26" t="s">
        <v>40</v>
      </c>
      <c r="B79" s="21"/>
      <c r="C79" s="22" t="s">
        <v>167</v>
      </c>
      <c r="D79" s="80">
        <f>SUM(D80:D89)</f>
        <v>31675.14</v>
      </c>
      <c r="E79" s="22">
        <f>D79/G79</f>
        <v>13.36</v>
      </c>
      <c r="F79" s="22">
        <f>E79/12</f>
        <v>1.11</v>
      </c>
      <c r="G79" s="11">
        <v>2370.7</v>
      </c>
      <c r="H79" s="11">
        <v>1.07</v>
      </c>
      <c r="I79" s="12">
        <v>0.9</v>
      </c>
    </row>
    <row r="80" spans="1:9" s="18" customFormat="1" ht="15">
      <c r="A80" s="31" t="s">
        <v>36</v>
      </c>
      <c r="B80" s="24" t="s">
        <v>51</v>
      </c>
      <c r="C80" s="33"/>
      <c r="D80" s="81">
        <v>2889.52</v>
      </c>
      <c r="E80" s="32"/>
      <c r="F80" s="32"/>
      <c r="G80" s="11">
        <v>2370.7</v>
      </c>
      <c r="H80" s="11">
        <v>1.07</v>
      </c>
      <c r="I80" s="12">
        <v>0.07</v>
      </c>
    </row>
    <row r="81" spans="1:9" s="18" customFormat="1" ht="25.5">
      <c r="A81" s="31" t="s">
        <v>37</v>
      </c>
      <c r="B81" s="24" t="s">
        <v>43</v>
      </c>
      <c r="C81" s="33"/>
      <c r="D81" s="81">
        <v>1926.35</v>
      </c>
      <c r="E81" s="32"/>
      <c r="F81" s="32"/>
      <c r="G81" s="11">
        <v>2370.7</v>
      </c>
      <c r="H81" s="11">
        <v>1.07</v>
      </c>
      <c r="I81" s="12">
        <v>0.05</v>
      </c>
    </row>
    <row r="82" spans="1:9" s="18" customFormat="1" ht="15">
      <c r="A82" s="31" t="s">
        <v>56</v>
      </c>
      <c r="B82" s="24" t="s">
        <v>55</v>
      </c>
      <c r="C82" s="33"/>
      <c r="D82" s="81">
        <v>2021.63</v>
      </c>
      <c r="E82" s="32"/>
      <c r="F82" s="32"/>
      <c r="G82" s="11">
        <v>2370.7</v>
      </c>
      <c r="H82" s="11">
        <v>1.07</v>
      </c>
      <c r="I82" s="12">
        <v>0.05</v>
      </c>
    </row>
    <row r="83" spans="1:9" s="18" customFormat="1" ht="25.5">
      <c r="A83" s="31" t="s">
        <v>52</v>
      </c>
      <c r="B83" s="24" t="s">
        <v>53</v>
      </c>
      <c r="C83" s="33"/>
      <c r="D83" s="81">
        <v>1926.35</v>
      </c>
      <c r="E83" s="32"/>
      <c r="F83" s="32"/>
      <c r="G83" s="11">
        <v>2370.7</v>
      </c>
      <c r="H83" s="11">
        <v>1.07</v>
      </c>
      <c r="I83" s="12">
        <v>0.05</v>
      </c>
    </row>
    <row r="84" spans="1:9" s="18" customFormat="1" ht="17.25" customHeight="1">
      <c r="A84" s="31" t="s">
        <v>68</v>
      </c>
      <c r="B84" s="35" t="s">
        <v>55</v>
      </c>
      <c r="C84" s="33"/>
      <c r="D84" s="81">
        <v>0</v>
      </c>
      <c r="E84" s="32"/>
      <c r="F84" s="32"/>
      <c r="G84" s="11">
        <v>2370.7</v>
      </c>
      <c r="H84" s="11"/>
      <c r="I84" s="12"/>
    </row>
    <row r="85" spans="1:9" s="18" customFormat="1" ht="15">
      <c r="A85" s="31" t="s">
        <v>121</v>
      </c>
      <c r="B85" s="40" t="s">
        <v>18</v>
      </c>
      <c r="C85" s="33"/>
      <c r="D85" s="81">
        <v>0</v>
      </c>
      <c r="E85" s="32"/>
      <c r="F85" s="32"/>
      <c r="G85" s="11">
        <v>2370.7</v>
      </c>
      <c r="H85" s="11">
        <v>1.07</v>
      </c>
      <c r="I85" s="12">
        <v>0.03</v>
      </c>
    </row>
    <row r="86" spans="1:9" s="18" customFormat="1" ht="15">
      <c r="A86" s="31" t="s">
        <v>49</v>
      </c>
      <c r="B86" s="24" t="s">
        <v>10</v>
      </c>
      <c r="C86" s="78"/>
      <c r="D86" s="81">
        <v>6851.28</v>
      </c>
      <c r="E86" s="32"/>
      <c r="F86" s="32"/>
      <c r="G86" s="11">
        <v>2370.7</v>
      </c>
      <c r="H86" s="11">
        <v>1.07</v>
      </c>
      <c r="I86" s="12">
        <v>0.17</v>
      </c>
    </row>
    <row r="87" spans="1:9" s="18" customFormat="1" ht="15">
      <c r="A87" s="39" t="s">
        <v>173</v>
      </c>
      <c r="B87" s="40"/>
      <c r="C87" s="41"/>
      <c r="D87" s="105">
        <v>11492.61</v>
      </c>
      <c r="E87" s="34"/>
      <c r="F87" s="34"/>
      <c r="G87" s="11">
        <v>2370.7</v>
      </c>
      <c r="H87" s="11"/>
      <c r="I87" s="12"/>
    </row>
    <row r="88" spans="1:9" s="18" customFormat="1" ht="25.5">
      <c r="A88" s="31" t="s">
        <v>122</v>
      </c>
      <c r="B88" s="35" t="s">
        <v>18</v>
      </c>
      <c r="C88" s="41"/>
      <c r="D88" s="103">
        <v>4567.4</v>
      </c>
      <c r="E88" s="34"/>
      <c r="F88" s="34"/>
      <c r="G88" s="11">
        <v>2370.7</v>
      </c>
      <c r="H88" s="11"/>
      <c r="I88" s="12"/>
    </row>
    <row r="89" spans="1:9" s="18" customFormat="1" ht="25.5">
      <c r="A89" s="31" t="s">
        <v>120</v>
      </c>
      <c r="B89" s="35" t="s">
        <v>18</v>
      </c>
      <c r="C89" s="41"/>
      <c r="D89" s="103">
        <v>0</v>
      </c>
      <c r="E89" s="34"/>
      <c r="F89" s="34"/>
      <c r="G89" s="11">
        <v>2370.7</v>
      </c>
      <c r="H89" s="11"/>
      <c r="I89" s="12"/>
    </row>
    <row r="90" spans="1:9" s="18" customFormat="1" ht="30">
      <c r="A90" s="26" t="s">
        <v>41</v>
      </c>
      <c r="B90" s="24"/>
      <c r="C90" s="28" t="s">
        <v>168</v>
      </c>
      <c r="D90" s="80">
        <f>SUM(D91:D94)</f>
        <v>1851.38</v>
      </c>
      <c r="E90" s="22">
        <f>D90/G90</f>
        <v>0.78</v>
      </c>
      <c r="F90" s="22">
        <f>E90/12</f>
        <v>0.07</v>
      </c>
      <c r="G90" s="11">
        <v>2370.7</v>
      </c>
      <c r="H90" s="11">
        <v>1.07</v>
      </c>
      <c r="I90" s="12">
        <v>0.07</v>
      </c>
    </row>
    <row r="91" spans="1:9" s="18" customFormat="1" ht="15">
      <c r="A91" s="31" t="s">
        <v>154</v>
      </c>
      <c r="B91" s="24" t="s">
        <v>18</v>
      </c>
      <c r="C91" s="32"/>
      <c r="D91" s="103">
        <v>1851.38</v>
      </c>
      <c r="E91" s="22"/>
      <c r="F91" s="22"/>
      <c r="G91" s="11">
        <v>2370.7</v>
      </c>
      <c r="H91" s="11"/>
      <c r="I91" s="12"/>
    </row>
    <row r="92" spans="1:9" s="18" customFormat="1" ht="15">
      <c r="A92" s="39" t="s">
        <v>123</v>
      </c>
      <c r="B92" s="35" t="s">
        <v>55</v>
      </c>
      <c r="C92" s="32"/>
      <c r="D92" s="103">
        <v>0</v>
      </c>
      <c r="E92" s="22"/>
      <c r="F92" s="22"/>
      <c r="G92" s="11">
        <v>2370.7</v>
      </c>
      <c r="H92" s="11"/>
      <c r="I92" s="12"/>
    </row>
    <row r="93" spans="1:9" s="18" customFormat="1" ht="15">
      <c r="A93" s="31" t="s">
        <v>124</v>
      </c>
      <c r="B93" s="35" t="s">
        <v>54</v>
      </c>
      <c r="C93" s="32"/>
      <c r="D93" s="103">
        <v>0</v>
      </c>
      <c r="E93" s="22"/>
      <c r="F93" s="22"/>
      <c r="G93" s="11">
        <v>2370.7</v>
      </c>
      <c r="H93" s="11"/>
      <c r="I93" s="12"/>
    </row>
    <row r="94" spans="1:9" s="18" customFormat="1" ht="25.5">
      <c r="A94" s="31" t="s">
        <v>125</v>
      </c>
      <c r="B94" s="35" t="s">
        <v>54</v>
      </c>
      <c r="C94" s="32"/>
      <c r="D94" s="103">
        <v>0</v>
      </c>
      <c r="E94" s="22"/>
      <c r="F94" s="22"/>
      <c r="G94" s="11">
        <v>2370.7</v>
      </c>
      <c r="H94" s="11"/>
      <c r="I94" s="12"/>
    </row>
    <row r="95" spans="1:9" s="18" customFormat="1" ht="30">
      <c r="A95" s="26" t="s">
        <v>126</v>
      </c>
      <c r="B95" s="24"/>
      <c r="C95" s="22" t="s">
        <v>170</v>
      </c>
      <c r="D95" s="80">
        <f>SUM(D96:D101)</f>
        <v>25067.66</v>
      </c>
      <c r="E95" s="22">
        <f>D95/G95</f>
        <v>10.57</v>
      </c>
      <c r="F95" s="22">
        <f>E95/12</f>
        <v>0.88</v>
      </c>
      <c r="G95" s="11">
        <v>2370.7</v>
      </c>
      <c r="H95" s="11">
        <v>1.07</v>
      </c>
      <c r="I95" s="12">
        <v>0.19</v>
      </c>
    </row>
    <row r="96" spans="1:9" s="18" customFormat="1" ht="21" customHeight="1">
      <c r="A96" s="31" t="s">
        <v>38</v>
      </c>
      <c r="B96" s="24" t="s">
        <v>10</v>
      </c>
      <c r="C96" s="78"/>
      <c r="D96" s="82">
        <v>0</v>
      </c>
      <c r="E96" s="22"/>
      <c r="F96" s="22"/>
      <c r="G96" s="11">
        <v>2370.7</v>
      </c>
      <c r="H96" s="11"/>
      <c r="I96" s="12"/>
    </row>
    <row r="97" spans="1:9" s="18" customFormat="1" ht="38.25">
      <c r="A97" s="31" t="s">
        <v>127</v>
      </c>
      <c r="B97" s="24" t="s">
        <v>18</v>
      </c>
      <c r="C97" s="78"/>
      <c r="D97" s="82">
        <v>6936.14</v>
      </c>
      <c r="E97" s="22"/>
      <c r="F97" s="22"/>
      <c r="G97" s="11">
        <v>2370.7</v>
      </c>
      <c r="H97" s="11"/>
      <c r="I97" s="12"/>
    </row>
    <row r="98" spans="1:9" s="18" customFormat="1" ht="38.25">
      <c r="A98" s="31" t="s">
        <v>128</v>
      </c>
      <c r="B98" s="24" t="s">
        <v>18</v>
      </c>
      <c r="C98" s="78"/>
      <c r="D98" s="82">
        <v>1006.81</v>
      </c>
      <c r="E98" s="22"/>
      <c r="F98" s="22"/>
      <c r="G98" s="11">
        <v>2370.7</v>
      </c>
      <c r="H98" s="11"/>
      <c r="I98" s="12"/>
    </row>
    <row r="99" spans="1:9" s="18" customFormat="1" ht="25.5">
      <c r="A99" s="31" t="s">
        <v>129</v>
      </c>
      <c r="B99" s="24" t="s">
        <v>13</v>
      </c>
      <c r="C99" s="33"/>
      <c r="D99" s="106">
        <f>E99*G99</f>
        <v>0</v>
      </c>
      <c r="E99" s="32"/>
      <c r="F99" s="32"/>
      <c r="G99" s="11">
        <v>2370.7</v>
      </c>
      <c r="H99" s="11">
        <v>1.07</v>
      </c>
      <c r="I99" s="12">
        <v>0</v>
      </c>
    </row>
    <row r="100" spans="1:9" s="18" customFormat="1" ht="15">
      <c r="A100" s="31" t="s">
        <v>130</v>
      </c>
      <c r="B100" s="35" t="s">
        <v>131</v>
      </c>
      <c r="C100" s="33"/>
      <c r="D100" s="81">
        <v>0</v>
      </c>
      <c r="E100" s="32"/>
      <c r="F100" s="32"/>
      <c r="G100" s="11">
        <v>2370.7</v>
      </c>
      <c r="H100" s="11">
        <v>1.07</v>
      </c>
      <c r="I100" s="12">
        <v>0.17</v>
      </c>
    </row>
    <row r="101" spans="1:9" s="18" customFormat="1" ht="56.25" customHeight="1">
      <c r="A101" s="31" t="s">
        <v>132</v>
      </c>
      <c r="B101" s="35" t="s">
        <v>72</v>
      </c>
      <c r="C101" s="33"/>
      <c r="D101" s="81">
        <v>17124.71</v>
      </c>
      <c r="E101" s="32"/>
      <c r="F101" s="32"/>
      <c r="G101" s="11">
        <v>2370.7</v>
      </c>
      <c r="H101" s="11">
        <v>1.07</v>
      </c>
      <c r="I101" s="12">
        <v>0.02</v>
      </c>
    </row>
    <row r="102" spans="1:9" s="18" customFormat="1" ht="15">
      <c r="A102" s="26" t="s">
        <v>42</v>
      </c>
      <c r="B102" s="24"/>
      <c r="C102" s="22" t="s">
        <v>169</v>
      </c>
      <c r="D102" s="80">
        <f>D103</f>
        <v>1208.01</v>
      </c>
      <c r="E102" s="22">
        <f>D102/G102</f>
        <v>0.51</v>
      </c>
      <c r="F102" s="22">
        <f>E102/12</f>
        <v>0.04</v>
      </c>
      <c r="G102" s="11">
        <v>2370.7</v>
      </c>
      <c r="H102" s="11">
        <v>1.07</v>
      </c>
      <c r="I102" s="12">
        <v>0.05</v>
      </c>
    </row>
    <row r="103" spans="1:9" s="18" customFormat="1" ht="15">
      <c r="A103" s="31" t="s">
        <v>39</v>
      </c>
      <c r="B103" s="24" t="s">
        <v>18</v>
      </c>
      <c r="C103" s="33"/>
      <c r="D103" s="81">
        <v>1208.01</v>
      </c>
      <c r="E103" s="32"/>
      <c r="F103" s="32"/>
      <c r="G103" s="11">
        <v>2370.7</v>
      </c>
      <c r="H103" s="11">
        <v>1.07</v>
      </c>
      <c r="I103" s="12">
        <v>0.03</v>
      </c>
    </row>
    <row r="104" spans="1:9" s="11" customFormat="1" ht="15">
      <c r="A104" s="26" t="s">
        <v>46</v>
      </c>
      <c r="B104" s="21"/>
      <c r="C104" s="22" t="s">
        <v>171</v>
      </c>
      <c r="D104" s="80">
        <f>D105+D106</f>
        <v>12152.98</v>
      </c>
      <c r="E104" s="22">
        <f>D104/G104</f>
        <v>5.13</v>
      </c>
      <c r="F104" s="22">
        <f>E104/12</f>
        <v>0.43</v>
      </c>
      <c r="G104" s="11">
        <v>2370.7</v>
      </c>
      <c r="H104" s="11">
        <v>1.07</v>
      </c>
      <c r="I104" s="12">
        <v>0.04</v>
      </c>
    </row>
    <row r="105" spans="1:9" s="11" customFormat="1" ht="45" customHeight="1">
      <c r="A105" s="39" t="s">
        <v>133</v>
      </c>
      <c r="B105" s="35" t="s">
        <v>23</v>
      </c>
      <c r="C105" s="69"/>
      <c r="D105" s="82">
        <v>12152.98</v>
      </c>
      <c r="E105" s="54"/>
      <c r="F105" s="54"/>
      <c r="G105" s="11">
        <v>2370.7</v>
      </c>
      <c r="I105" s="12"/>
    </row>
    <row r="106" spans="1:9" s="18" customFormat="1" ht="31.5" customHeight="1">
      <c r="A106" s="39" t="s">
        <v>174</v>
      </c>
      <c r="B106" s="35" t="s">
        <v>72</v>
      </c>
      <c r="C106" s="33"/>
      <c r="D106" s="81">
        <v>0</v>
      </c>
      <c r="E106" s="32"/>
      <c r="F106" s="32"/>
      <c r="G106" s="11">
        <v>2370.7</v>
      </c>
      <c r="H106" s="11">
        <v>1.07</v>
      </c>
      <c r="I106" s="12">
        <v>0.04</v>
      </c>
    </row>
    <row r="107" spans="1:9" s="11" customFormat="1" ht="15">
      <c r="A107" s="26" t="s">
        <v>45</v>
      </c>
      <c r="B107" s="21"/>
      <c r="C107" s="22" t="s">
        <v>172</v>
      </c>
      <c r="D107" s="80">
        <f>D108+D109</f>
        <v>19086.96</v>
      </c>
      <c r="E107" s="22">
        <f>D107/G107</f>
        <v>8.05</v>
      </c>
      <c r="F107" s="22">
        <f>E107/12</f>
        <v>0.67</v>
      </c>
      <c r="G107" s="11">
        <v>2370.7</v>
      </c>
      <c r="H107" s="11">
        <v>1.07</v>
      </c>
      <c r="I107" s="12">
        <v>0.48</v>
      </c>
    </row>
    <row r="108" spans="1:9" s="18" customFormat="1" ht="15">
      <c r="A108" s="31" t="s">
        <v>57</v>
      </c>
      <c r="B108" s="24" t="s">
        <v>51</v>
      </c>
      <c r="C108" s="33"/>
      <c r="D108" s="81">
        <v>19086.96</v>
      </c>
      <c r="E108" s="32"/>
      <c r="F108" s="32"/>
      <c r="G108" s="11">
        <v>2370.7</v>
      </c>
      <c r="H108" s="11">
        <v>1.07</v>
      </c>
      <c r="I108" s="12">
        <v>0.48</v>
      </c>
    </row>
    <row r="109" spans="1:9" s="18" customFormat="1" ht="15">
      <c r="A109" s="31" t="s">
        <v>69</v>
      </c>
      <c r="B109" s="35" t="s">
        <v>51</v>
      </c>
      <c r="C109" s="33"/>
      <c r="D109" s="81">
        <v>0</v>
      </c>
      <c r="E109" s="32"/>
      <c r="F109" s="32"/>
      <c r="G109" s="11">
        <v>2370.7</v>
      </c>
      <c r="H109" s="11"/>
      <c r="I109" s="12"/>
    </row>
    <row r="110" spans="1:9" s="11" customFormat="1" ht="143.25" thickBot="1">
      <c r="A110" s="26" t="s">
        <v>175</v>
      </c>
      <c r="B110" s="21" t="s">
        <v>13</v>
      </c>
      <c r="C110" s="30"/>
      <c r="D110" s="83">
        <v>50000</v>
      </c>
      <c r="E110" s="30">
        <f>D110/G110</f>
        <v>21.09</v>
      </c>
      <c r="F110" s="30">
        <f>E110/12</f>
        <v>1.76</v>
      </c>
      <c r="G110" s="11">
        <v>2370.7</v>
      </c>
      <c r="H110" s="11">
        <v>1.07</v>
      </c>
      <c r="I110" s="12">
        <v>0.3</v>
      </c>
    </row>
    <row r="111" spans="1:9" s="11" customFormat="1" ht="19.5" thickBot="1">
      <c r="A111" s="60" t="s">
        <v>70</v>
      </c>
      <c r="B111" s="45" t="s">
        <v>12</v>
      </c>
      <c r="C111" s="65"/>
      <c r="D111" s="84">
        <f>E111*G111</f>
        <v>54051.96</v>
      </c>
      <c r="E111" s="65">
        <f>12*F111</f>
        <v>22.8</v>
      </c>
      <c r="F111" s="38">
        <v>1.9</v>
      </c>
      <c r="G111" s="11">
        <v>2370.7</v>
      </c>
      <c r="I111" s="12"/>
    </row>
    <row r="112" spans="1:9" s="11" customFormat="1" ht="19.5" thickBot="1">
      <c r="A112" s="36" t="s">
        <v>32</v>
      </c>
      <c r="B112" s="9"/>
      <c r="C112" s="65"/>
      <c r="D112" s="85">
        <f>D111+D110+D107+D104+D102+D95+D90+D79+D65+D64+D63+D62+D50+D49+D52+D48+D41+D40+D29+D16+D51+D42</f>
        <v>608774.8</v>
      </c>
      <c r="E112" s="85">
        <f>E111+E110+E107+E104+E102+E95+E90+E79+E65+E64+E63+E62+E50+E49+E52+E48+E41+E40+E29+E16+E51+E42</f>
        <v>256.78</v>
      </c>
      <c r="F112" s="85">
        <f>F111+F110+F107+F104+F102+F95+F90+F79+F65+F64+F63+F62+F50+F49+F52+F48+F41+F40+F29+F16+F51+F42</f>
        <v>21.4</v>
      </c>
      <c r="G112" s="11">
        <v>2370.7</v>
      </c>
      <c r="I112" s="12"/>
    </row>
    <row r="113" spans="1:9" s="11" customFormat="1" ht="18.75">
      <c r="A113" s="97"/>
      <c r="B113" s="51"/>
      <c r="C113" s="52"/>
      <c r="D113" s="98"/>
      <c r="E113" s="99"/>
      <c r="F113" s="99"/>
      <c r="G113" s="11">
        <v>2370.7</v>
      </c>
      <c r="I113" s="12"/>
    </row>
    <row r="114" spans="1:9" s="11" customFormat="1" ht="18.75">
      <c r="A114" s="97"/>
      <c r="B114" s="51"/>
      <c r="C114" s="52"/>
      <c r="D114" s="98"/>
      <c r="E114" s="99"/>
      <c r="F114" s="99"/>
      <c r="G114" s="11">
        <v>2370.7</v>
      </c>
      <c r="I114" s="12"/>
    </row>
    <row r="115" spans="1:9" s="49" customFormat="1" ht="15.75" thickBot="1">
      <c r="A115" s="48"/>
      <c r="D115" s="86"/>
      <c r="G115" s="11">
        <v>2370.7</v>
      </c>
      <c r="I115" s="50"/>
    </row>
    <row r="116" spans="1:9" s="11" customFormat="1" ht="19.5" thickBot="1">
      <c r="A116" s="44" t="s">
        <v>64</v>
      </c>
      <c r="B116" s="9"/>
      <c r="C116" s="37"/>
      <c r="D116" s="87">
        <f>SUM(D117:D118)</f>
        <v>34912.67</v>
      </c>
      <c r="E116" s="87">
        <f>SUM(E117:E118)</f>
        <v>14.73</v>
      </c>
      <c r="F116" s="87">
        <f>SUM(F117:F118)</f>
        <v>1.23</v>
      </c>
      <c r="G116" s="11">
        <v>2370.7</v>
      </c>
      <c r="I116" s="12"/>
    </row>
    <row r="117" spans="1:9" s="42" customFormat="1" ht="18" customHeight="1">
      <c r="A117" s="39" t="s">
        <v>138</v>
      </c>
      <c r="B117" s="40"/>
      <c r="C117" s="41"/>
      <c r="D117" s="105">
        <v>32306.87</v>
      </c>
      <c r="E117" s="73">
        <f>D117/G117</f>
        <v>13.63</v>
      </c>
      <c r="F117" s="90">
        <f>E117/12</f>
        <v>1.14</v>
      </c>
      <c r="G117" s="11">
        <v>2370.7</v>
      </c>
      <c r="I117" s="43"/>
    </row>
    <row r="118" spans="1:9" s="42" customFormat="1" ht="25.5">
      <c r="A118" s="39" t="s">
        <v>144</v>
      </c>
      <c r="B118" s="40"/>
      <c r="C118" s="41"/>
      <c r="D118" s="105">
        <v>2605.8</v>
      </c>
      <c r="E118" s="73">
        <f>D118/G118</f>
        <v>1.1</v>
      </c>
      <c r="F118" s="90">
        <f>E118/12</f>
        <v>0.09</v>
      </c>
      <c r="G118" s="11">
        <v>2370.7</v>
      </c>
      <c r="I118" s="43"/>
    </row>
    <row r="119" spans="1:9" s="42" customFormat="1" ht="21.75" customHeight="1">
      <c r="A119" s="91"/>
      <c r="B119" s="92"/>
      <c r="C119" s="93"/>
      <c r="D119" s="88"/>
      <c r="E119" s="94"/>
      <c r="F119" s="94"/>
      <c r="G119" s="11"/>
      <c r="I119" s="43"/>
    </row>
    <row r="120" spans="1:9" s="49" customFormat="1" ht="12.75">
      <c r="A120" s="71"/>
      <c r="B120" s="72"/>
      <c r="C120" s="72"/>
      <c r="D120" s="88"/>
      <c r="E120" s="72"/>
      <c r="F120" s="72"/>
      <c r="I120" s="50"/>
    </row>
    <row r="121" spans="1:9" s="58" customFormat="1" ht="20.25" customHeight="1">
      <c r="A121" s="74" t="s">
        <v>176</v>
      </c>
      <c r="B121" s="75"/>
      <c r="C121" s="75"/>
      <c r="D121" s="89">
        <f>D112+D116</f>
        <v>643687.47</v>
      </c>
      <c r="E121" s="76">
        <f>E112+E116</f>
        <v>271.51</v>
      </c>
      <c r="F121" s="76">
        <f>F112+F116</f>
        <v>22.63</v>
      </c>
      <c r="I121" s="59"/>
    </row>
    <row r="122" spans="1:9" s="49" customFormat="1" ht="12.75">
      <c r="A122" s="48"/>
      <c r="I122" s="50"/>
    </row>
    <row r="123" spans="1:9" s="49" customFormat="1" ht="21.75" customHeight="1">
      <c r="A123" s="26" t="s">
        <v>98</v>
      </c>
      <c r="B123" s="21" t="s">
        <v>12</v>
      </c>
      <c r="C123" s="28" t="s">
        <v>162</v>
      </c>
      <c r="D123" s="110">
        <v>161295.08</v>
      </c>
      <c r="E123" s="28">
        <f>D123/G123</f>
        <v>68.04</v>
      </c>
      <c r="F123" s="28">
        <f>E123/12</f>
        <v>5.67</v>
      </c>
      <c r="G123" s="49">
        <v>2370.7</v>
      </c>
      <c r="I123" s="50"/>
    </row>
    <row r="124" spans="1:9" s="49" customFormat="1" ht="12.75">
      <c r="A124" s="48"/>
      <c r="I124" s="50"/>
    </row>
    <row r="125" spans="1:9" s="49" customFormat="1" ht="15">
      <c r="A125" s="74" t="s">
        <v>177</v>
      </c>
      <c r="B125" s="113"/>
      <c r="C125" s="113"/>
      <c r="D125" s="89">
        <f>D121+D123</f>
        <v>804982.55</v>
      </c>
      <c r="E125" s="89">
        <f>E121+E123</f>
        <v>339.55</v>
      </c>
      <c r="F125" s="89">
        <f>F121+F123</f>
        <v>28.3</v>
      </c>
      <c r="I125" s="50"/>
    </row>
    <row r="126" spans="1:9" s="49" customFormat="1" ht="12.75">
      <c r="A126" s="48"/>
      <c r="I126" s="50"/>
    </row>
    <row r="127" spans="1:9" s="49" customFormat="1" ht="12.75">
      <c r="A127" s="48"/>
      <c r="I127" s="50"/>
    </row>
    <row r="128" spans="1:9" s="49" customFormat="1" ht="37.5">
      <c r="A128" s="114" t="s">
        <v>178</v>
      </c>
      <c r="B128" s="115" t="s">
        <v>10</v>
      </c>
      <c r="C128" s="116" t="s">
        <v>179</v>
      </c>
      <c r="D128" s="115"/>
      <c r="E128" s="117"/>
      <c r="F128" s="118">
        <v>50</v>
      </c>
      <c r="I128" s="50"/>
    </row>
    <row r="129" spans="1:9" s="49" customFormat="1" ht="19.5">
      <c r="A129" s="119"/>
      <c r="B129" s="120"/>
      <c r="C129" s="121"/>
      <c r="D129" s="120"/>
      <c r="E129" s="122"/>
      <c r="F129" s="123"/>
      <c r="I129" s="50"/>
    </row>
    <row r="130" spans="1:9" s="49" customFormat="1" ht="19.5">
      <c r="A130" s="119"/>
      <c r="B130" s="120"/>
      <c r="C130" s="121"/>
      <c r="D130" s="120"/>
      <c r="E130" s="122"/>
      <c r="F130" s="123"/>
      <c r="I130" s="50"/>
    </row>
    <row r="131" spans="1:9" s="46" customFormat="1" ht="19.5">
      <c r="A131" s="61"/>
      <c r="B131" s="62"/>
      <c r="C131" s="63"/>
      <c r="D131" s="63"/>
      <c r="E131" s="63"/>
      <c r="F131" s="63"/>
      <c r="I131" s="47"/>
    </row>
    <row r="132" spans="1:9" s="49" customFormat="1" ht="14.25">
      <c r="A132" s="134" t="s">
        <v>30</v>
      </c>
      <c r="B132" s="134"/>
      <c r="C132" s="134"/>
      <c r="D132" s="134"/>
      <c r="I132" s="50"/>
    </row>
    <row r="133" s="49" customFormat="1" ht="12.75">
      <c r="I133" s="50"/>
    </row>
    <row r="134" spans="1:9" s="49" customFormat="1" ht="12.75">
      <c r="A134" s="48" t="s">
        <v>31</v>
      </c>
      <c r="I134" s="50"/>
    </row>
    <row r="135" s="49" customFormat="1" ht="12.75">
      <c r="I135" s="50"/>
    </row>
    <row r="136" s="49" customFormat="1" ht="12.75">
      <c r="I136" s="50"/>
    </row>
    <row r="137" s="49" customFormat="1" ht="12.75">
      <c r="I137" s="50"/>
    </row>
    <row r="138" s="49" customFormat="1" ht="12.75">
      <c r="I138" s="50"/>
    </row>
    <row r="139" s="49" customFormat="1" ht="12.75">
      <c r="I139" s="50"/>
    </row>
    <row r="140" s="49" customFormat="1" ht="12.75">
      <c r="I140" s="50"/>
    </row>
    <row r="141" s="49" customFormat="1" ht="12.75">
      <c r="I141" s="50"/>
    </row>
    <row r="142" s="49" customFormat="1" ht="12.75">
      <c r="I142" s="50"/>
    </row>
    <row r="143" s="49" customFormat="1" ht="12.75">
      <c r="I143" s="50"/>
    </row>
    <row r="144" s="49" customFormat="1" ht="12.75">
      <c r="I144" s="50"/>
    </row>
    <row r="145" s="49" customFormat="1" ht="12.75">
      <c r="I145" s="50"/>
    </row>
    <row r="146" s="49" customFormat="1" ht="12.75">
      <c r="I146" s="50"/>
    </row>
    <row r="147" s="49" customFormat="1" ht="12.75">
      <c r="I147" s="50"/>
    </row>
    <row r="148" s="49" customFormat="1" ht="12.75">
      <c r="I148" s="50"/>
    </row>
    <row r="149" s="49" customFormat="1" ht="12.75">
      <c r="I149" s="50"/>
    </row>
    <row r="150" s="49" customFormat="1" ht="12.75">
      <c r="I150" s="50"/>
    </row>
  </sheetData>
  <sheetProtection/>
  <mergeCells count="13">
    <mergeCell ref="A1:F1"/>
    <mergeCell ref="B2:F2"/>
    <mergeCell ref="B3:F3"/>
    <mergeCell ref="B4:F4"/>
    <mergeCell ref="A6:F6"/>
    <mergeCell ref="A7:F7"/>
    <mergeCell ref="A132:D132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90" zoomScaleNormal="90" zoomScalePageLayoutView="0" workbookViewId="0" topLeftCell="A111">
      <selection activeCell="A1" sqref="A1:F133"/>
    </sheetView>
  </sheetViews>
  <sheetFormatPr defaultColWidth="9.00390625" defaultRowHeight="12.75"/>
  <cols>
    <col min="1" max="1" width="72.25390625" style="1" customWidth="1"/>
    <col min="2" max="2" width="19.125" style="1" customWidth="1"/>
    <col min="3" max="3" width="13.87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35" t="s">
        <v>160</v>
      </c>
      <c r="B1" s="136"/>
      <c r="C1" s="136"/>
      <c r="D1" s="136"/>
      <c r="E1" s="136"/>
      <c r="F1" s="136"/>
    </row>
    <row r="2" spans="2:6" ht="12.75" customHeight="1">
      <c r="B2" s="137"/>
      <c r="C2" s="137"/>
      <c r="D2" s="137"/>
      <c r="E2" s="136"/>
      <c r="F2" s="136"/>
    </row>
    <row r="3" spans="1:6" ht="21" customHeight="1">
      <c r="A3" s="64" t="s">
        <v>78</v>
      </c>
      <c r="B3" s="137" t="s">
        <v>2</v>
      </c>
      <c r="C3" s="137"/>
      <c r="D3" s="137"/>
      <c r="E3" s="136"/>
      <c r="F3" s="136"/>
    </row>
    <row r="4" spans="2:6" ht="14.25" customHeight="1">
      <c r="B4" s="137" t="s">
        <v>161</v>
      </c>
      <c r="C4" s="137"/>
      <c r="D4" s="137"/>
      <c r="E4" s="136"/>
      <c r="F4" s="136"/>
    </row>
    <row r="5" spans="2:6" ht="14.25" customHeight="1">
      <c r="B5" s="112"/>
      <c r="C5" s="112"/>
      <c r="D5" s="112"/>
      <c r="E5" s="111"/>
      <c r="F5" s="111"/>
    </row>
    <row r="6" spans="1:9" ht="33" customHeight="1">
      <c r="A6" s="138"/>
      <c r="B6" s="138"/>
      <c r="C6" s="138"/>
      <c r="D6" s="138"/>
      <c r="E6" s="138"/>
      <c r="F6" s="138"/>
      <c r="I6" s="1"/>
    </row>
    <row r="7" spans="1:9" ht="33" customHeight="1">
      <c r="A7" s="139" t="s">
        <v>79</v>
      </c>
      <c r="B7" s="139"/>
      <c r="C7" s="139"/>
      <c r="D7" s="139"/>
      <c r="E7" s="139"/>
      <c r="F7" s="139"/>
      <c r="I7" s="1"/>
    </row>
    <row r="8" spans="1:9" s="3" customFormat="1" ht="22.5" customHeight="1">
      <c r="A8" s="124" t="s">
        <v>3</v>
      </c>
      <c r="B8" s="124"/>
      <c r="C8" s="124"/>
      <c r="D8" s="124"/>
      <c r="E8" s="125"/>
      <c r="F8" s="125"/>
      <c r="I8" s="4"/>
    </row>
    <row r="9" spans="1:6" s="5" customFormat="1" ht="18.75" customHeight="1">
      <c r="A9" s="124" t="s">
        <v>58</v>
      </c>
      <c r="B9" s="124"/>
      <c r="C9" s="124"/>
      <c r="D9" s="124"/>
      <c r="E9" s="125"/>
      <c r="F9" s="125"/>
    </row>
    <row r="10" spans="1:6" s="6" customFormat="1" ht="17.25" customHeight="1">
      <c r="A10" s="126" t="s">
        <v>59</v>
      </c>
      <c r="B10" s="126"/>
      <c r="C10" s="126"/>
      <c r="D10" s="126"/>
      <c r="E10" s="127"/>
      <c r="F10" s="127"/>
    </row>
    <row r="11" spans="1:9" s="3" customFormat="1" ht="22.5" customHeight="1">
      <c r="A11" s="124" t="s">
        <v>135</v>
      </c>
      <c r="B11" s="124"/>
      <c r="C11" s="124"/>
      <c r="D11" s="124"/>
      <c r="E11" s="125"/>
      <c r="F11" s="125"/>
      <c r="I11" s="4"/>
    </row>
    <row r="12" spans="1:6" s="5" customFormat="1" ht="30" customHeight="1" thickBot="1">
      <c r="A12" s="128" t="s">
        <v>4</v>
      </c>
      <c r="B12" s="128"/>
      <c r="C12" s="128"/>
      <c r="D12" s="128"/>
      <c r="E12" s="129"/>
      <c r="F12" s="129"/>
    </row>
    <row r="13" spans="1:9" s="11" customFormat="1" ht="139.5" customHeight="1" thickBot="1">
      <c r="A13" s="7" t="s">
        <v>5</v>
      </c>
      <c r="B13" s="8" t="s">
        <v>6</v>
      </c>
      <c r="C13" s="9" t="s">
        <v>80</v>
      </c>
      <c r="D13" s="9" t="s">
        <v>34</v>
      </c>
      <c r="E13" s="9" t="s">
        <v>7</v>
      </c>
      <c r="F13" s="10" t="s">
        <v>8</v>
      </c>
      <c r="I13" s="12"/>
    </row>
    <row r="14" spans="1:9" s="18" customFormat="1" ht="12.75">
      <c r="A14" s="13">
        <v>1</v>
      </c>
      <c r="B14" s="14">
        <v>2</v>
      </c>
      <c r="C14" s="15">
        <v>3</v>
      </c>
      <c r="D14" s="15">
        <v>4</v>
      </c>
      <c r="E14" s="16">
        <v>5</v>
      </c>
      <c r="F14" s="17">
        <v>6</v>
      </c>
      <c r="I14" s="19"/>
    </row>
    <row r="15" spans="1:9" s="18" customFormat="1" ht="49.5" customHeight="1">
      <c r="A15" s="130" t="s">
        <v>9</v>
      </c>
      <c r="B15" s="131"/>
      <c r="C15" s="131"/>
      <c r="D15" s="131"/>
      <c r="E15" s="132"/>
      <c r="F15" s="133"/>
      <c r="I15" s="19"/>
    </row>
    <row r="16" spans="1:9" s="11" customFormat="1" ht="23.25" customHeight="1">
      <c r="A16" s="20" t="s">
        <v>74</v>
      </c>
      <c r="B16" s="21" t="s">
        <v>10</v>
      </c>
      <c r="C16" s="23" t="s">
        <v>149</v>
      </c>
      <c r="D16" s="79">
        <f>E16*G16</f>
        <v>92172.82</v>
      </c>
      <c r="E16" s="22">
        <f>F16*12</f>
        <v>38.88</v>
      </c>
      <c r="F16" s="22">
        <f>F21+F28</f>
        <v>3.24</v>
      </c>
      <c r="G16" s="11">
        <v>2370.7</v>
      </c>
      <c r="H16" s="11">
        <v>1.07</v>
      </c>
      <c r="I16" s="12">
        <v>2.24</v>
      </c>
    </row>
    <row r="17" spans="1:9" s="11" customFormat="1" ht="27" customHeight="1">
      <c r="A17" s="102" t="s">
        <v>81</v>
      </c>
      <c r="B17" s="103" t="s">
        <v>65</v>
      </c>
      <c r="C17" s="23"/>
      <c r="D17" s="79"/>
      <c r="E17" s="22"/>
      <c r="F17" s="22"/>
      <c r="I17" s="12"/>
    </row>
    <row r="18" spans="1:9" s="11" customFormat="1" ht="20.25" customHeight="1">
      <c r="A18" s="102" t="s">
        <v>66</v>
      </c>
      <c r="B18" s="103" t="s">
        <v>65</v>
      </c>
      <c r="C18" s="23"/>
      <c r="D18" s="79"/>
      <c r="E18" s="22"/>
      <c r="F18" s="22"/>
      <c r="I18" s="12"/>
    </row>
    <row r="19" spans="1:9" s="11" customFormat="1" ht="122.25" customHeight="1">
      <c r="A19" s="102" t="s">
        <v>82</v>
      </c>
      <c r="B19" s="103" t="s">
        <v>23</v>
      </c>
      <c r="C19" s="23"/>
      <c r="D19" s="79"/>
      <c r="E19" s="22"/>
      <c r="F19" s="22"/>
      <c r="I19" s="12"/>
    </row>
    <row r="20" spans="1:9" s="11" customFormat="1" ht="20.25" customHeight="1">
      <c r="A20" s="102" t="s">
        <v>83</v>
      </c>
      <c r="B20" s="103" t="s">
        <v>65</v>
      </c>
      <c r="C20" s="23"/>
      <c r="D20" s="79"/>
      <c r="E20" s="22"/>
      <c r="F20" s="22"/>
      <c r="I20" s="12"/>
    </row>
    <row r="21" spans="1:9" s="11" customFormat="1" ht="20.25" customHeight="1">
      <c r="A21" s="102" t="s">
        <v>84</v>
      </c>
      <c r="B21" s="103" t="s">
        <v>65</v>
      </c>
      <c r="C21" s="23"/>
      <c r="D21" s="79"/>
      <c r="E21" s="22"/>
      <c r="F21" s="22"/>
      <c r="I21" s="12"/>
    </row>
    <row r="22" spans="1:9" s="11" customFormat="1" ht="27" customHeight="1">
      <c r="A22" s="102" t="s">
        <v>85</v>
      </c>
      <c r="B22" s="103" t="s">
        <v>13</v>
      </c>
      <c r="C22" s="23"/>
      <c r="D22" s="79"/>
      <c r="E22" s="22"/>
      <c r="F22" s="22"/>
      <c r="I22" s="12"/>
    </row>
    <row r="23" spans="1:9" s="11" customFormat="1" ht="20.25" customHeight="1">
      <c r="A23" s="102" t="s">
        <v>86</v>
      </c>
      <c r="B23" s="103" t="s">
        <v>15</v>
      </c>
      <c r="C23" s="23"/>
      <c r="D23" s="79"/>
      <c r="E23" s="22"/>
      <c r="F23" s="22"/>
      <c r="I23" s="12"/>
    </row>
    <row r="24" spans="1:9" s="11" customFormat="1" ht="20.25" customHeight="1">
      <c r="A24" s="102" t="s">
        <v>87</v>
      </c>
      <c r="B24" s="103" t="s">
        <v>65</v>
      </c>
      <c r="C24" s="23"/>
      <c r="D24" s="79"/>
      <c r="E24" s="22"/>
      <c r="F24" s="22"/>
      <c r="I24" s="12"/>
    </row>
    <row r="25" spans="1:9" s="11" customFormat="1" ht="19.5" customHeight="1">
      <c r="A25" s="102" t="s">
        <v>88</v>
      </c>
      <c r="B25" s="103" t="s">
        <v>18</v>
      </c>
      <c r="C25" s="23"/>
      <c r="D25" s="79"/>
      <c r="E25" s="22"/>
      <c r="F25" s="54"/>
      <c r="I25" s="12"/>
    </row>
    <row r="26" spans="1:9" s="11" customFormat="1" ht="21" customHeight="1">
      <c r="A26" s="20" t="s">
        <v>73</v>
      </c>
      <c r="B26" s="68"/>
      <c r="C26" s="23"/>
      <c r="D26" s="79"/>
      <c r="E26" s="22"/>
      <c r="F26" s="22">
        <v>3.24</v>
      </c>
      <c r="I26" s="12"/>
    </row>
    <row r="27" spans="1:9" s="11" customFormat="1" ht="21" customHeight="1">
      <c r="A27" s="53" t="s">
        <v>71</v>
      </c>
      <c r="B27" s="68" t="s">
        <v>65</v>
      </c>
      <c r="C27" s="23"/>
      <c r="D27" s="79"/>
      <c r="E27" s="22"/>
      <c r="F27" s="54">
        <v>0</v>
      </c>
      <c r="I27" s="12"/>
    </row>
    <row r="28" spans="1:9" s="11" customFormat="1" ht="21" customHeight="1">
      <c r="A28" s="20" t="s">
        <v>73</v>
      </c>
      <c r="B28" s="68"/>
      <c r="C28" s="23"/>
      <c r="D28" s="79"/>
      <c r="E28" s="22"/>
      <c r="F28" s="22">
        <f>F25+F26+F27</f>
        <v>3.24</v>
      </c>
      <c r="I28" s="12"/>
    </row>
    <row r="29" spans="1:9" s="11" customFormat="1" ht="30">
      <c r="A29" s="20" t="s">
        <v>11</v>
      </c>
      <c r="B29" s="25" t="s">
        <v>12</v>
      </c>
      <c r="C29" s="23" t="s">
        <v>150</v>
      </c>
      <c r="D29" s="79">
        <f>E29*G29</f>
        <v>151345.49</v>
      </c>
      <c r="E29" s="22">
        <f>F29*12</f>
        <v>63.84</v>
      </c>
      <c r="F29" s="22">
        <v>5.32</v>
      </c>
      <c r="G29" s="11">
        <v>2370.7</v>
      </c>
      <c r="H29" s="11">
        <v>1.07</v>
      </c>
      <c r="I29" s="12">
        <v>3.83</v>
      </c>
    </row>
    <row r="30" spans="1:9" s="11" customFormat="1" ht="15">
      <c r="A30" s="102" t="s">
        <v>89</v>
      </c>
      <c r="B30" s="103" t="s">
        <v>12</v>
      </c>
      <c r="C30" s="23"/>
      <c r="D30" s="79"/>
      <c r="E30" s="22"/>
      <c r="F30" s="22"/>
      <c r="G30" s="11">
        <v>2370.7</v>
      </c>
      <c r="I30" s="12"/>
    </row>
    <row r="31" spans="1:9" s="11" customFormat="1" ht="15">
      <c r="A31" s="102" t="s">
        <v>90</v>
      </c>
      <c r="B31" s="103" t="s">
        <v>91</v>
      </c>
      <c r="C31" s="23"/>
      <c r="D31" s="79"/>
      <c r="E31" s="22"/>
      <c r="F31" s="22"/>
      <c r="G31" s="11">
        <v>2370.7</v>
      </c>
      <c r="I31" s="12"/>
    </row>
    <row r="32" spans="1:9" s="11" customFormat="1" ht="15">
      <c r="A32" s="102" t="s">
        <v>92</v>
      </c>
      <c r="B32" s="103" t="s">
        <v>93</v>
      </c>
      <c r="C32" s="23"/>
      <c r="D32" s="79"/>
      <c r="E32" s="22"/>
      <c r="F32" s="22"/>
      <c r="G32" s="11">
        <v>2370.7</v>
      </c>
      <c r="I32" s="12"/>
    </row>
    <row r="33" spans="1:9" s="11" customFormat="1" ht="15">
      <c r="A33" s="102" t="s">
        <v>60</v>
      </c>
      <c r="B33" s="103" t="s">
        <v>12</v>
      </c>
      <c r="C33" s="23"/>
      <c r="D33" s="79"/>
      <c r="E33" s="22"/>
      <c r="F33" s="22"/>
      <c r="G33" s="11">
        <v>2370.7</v>
      </c>
      <c r="I33" s="12"/>
    </row>
    <row r="34" spans="1:9" s="11" customFormat="1" ht="25.5">
      <c r="A34" s="102" t="s">
        <v>61</v>
      </c>
      <c r="B34" s="103" t="s">
        <v>13</v>
      </c>
      <c r="C34" s="23"/>
      <c r="D34" s="79"/>
      <c r="E34" s="22"/>
      <c r="F34" s="22"/>
      <c r="G34" s="11">
        <v>2370.7</v>
      </c>
      <c r="I34" s="12"/>
    </row>
    <row r="35" spans="1:9" s="11" customFormat="1" ht="15">
      <c r="A35" s="102" t="s">
        <v>94</v>
      </c>
      <c r="B35" s="103" t="s">
        <v>12</v>
      </c>
      <c r="C35" s="23"/>
      <c r="D35" s="79"/>
      <c r="E35" s="22"/>
      <c r="F35" s="22"/>
      <c r="G35" s="11">
        <v>2370.7</v>
      </c>
      <c r="I35" s="12"/>
    </row>
    <row r="36" spans="1:9" s="11" customFormat="1" ht="15">
      <c r="A36" s="102" t="s">
        <v>67</v>
      </c>
      <c r="B36" s="103" t="s">
        <v>12</v>
      </c>
      <c r="C36" s="23"/>
      <c r="D36" s="79"/>
      <c r="E36" s="22"/>
      <c r="F36" s="22"/>
      <c r="G36" s="11">
        <v>2370.7</v>
      </c>
      <c r="I36" s="12"/>
    </row>
    <row r="37" spans="1:9" s="11" customFormat="1" ht="25.5">
      <c r="A37" s="102" t="s">
        <v>95</v>
      </c>
      <c r="B37" s="103" t="s">
        <v>62</v>
      </c>
      <c r="C37" s="23"/>
      <c r="D37" s="79"/>
      <c r="E37" s="22"/>
      <c r="F37" s="22"/>
      <c r="G37" s="11">
        <v>2370.7</v>
      </c>
      <c r="I37" s="12"/>
    </row>
    <row r="38" spans="1:9" s="11" customFormat="1" ht="25.5">
      <c r="A38" s="102" t="s">
        <v>96</v>
      </c>
      <c r="B38" s="103" t="s">
        <v>13</v>
      </c>
      <c r="C38" s="23"/>
      <c r="D38" s="79"/>
      <c r="E38" s="22"/>
      <c r="F38" s="22"/>
      <c r="G38" s="11">
        <v>2370.7</v>
      </c>
      <c r="I38" s="12"/>
    </row>
    <row r="39" spans="1:9" s="11" customFormat="1" ht="25.5">
      <c r="A39" s="102" t="s">
        <v>97</v>
      </c>
      <c r="B39" s="103" t="s">
        <v>12</v>
      </c>
      <c r="C39" s="23"/>
      <c r="D39" s="79"/>
      <c r="E39" s="22"/>
      <c r="F39" s="22"/>
      <c r="G39" s="11">
        <v>2370.7</v>
      </c>
      <c r="I39" s="12"/>
    </row>
    <row r="40" spans="1:9" s="27" customFormat="1" ht="15">
      <c r="A40" s="26" t="s">
        <v>14</v>
      </c>
      <c r="B40" s="21" t="s">
        <v>15</v>
      </c>
      <c r="C40" s="23" t="s">
        <v>149</v>
      </c>
      <c r="D40" s="79">
        <f>E40*G40</f>
        <v>23612.17</v>
      </c>
      <c r="E40" s="22">
        <f>F40*12</f>
        <v>9.96</v>
      </c>
      <c r="F40" s="22">
        <v>0.83</v>
      </c>
      <c r="G40" s="11">
        <v>2370.7</v>
      </c>
      <c r="H40" s="11">
        <v>1.07</v>
      </c>
      <c r="I40" s="12">
        <v>0.6</v>
      </c>
    </row>
    <row r="41" spans="1:9" s="11" customFormat="1" ht="15">
      <c r="A41" s="26" t="s">
        <v>16</v>
      </c>
      <c r="B41" s="21" t="s">
        <v>17</v>
      </c>
      <c r="C41" s="23" t="s">
        <v>149</v>
      </c>
      <c r="D41" s="79">
        <f>E41*G41</f>
        <v>76810.68</v>
      </c>
      <c r="E41" s="22">
        <f>F41*12</f>
        <v>32.4</v>
      </c>
      <c r="F41" s="22">
        <v>2.7</v>
      </c>
      <c r="G41" s="11">
        <v>2370.7</v>
      </c>
      <c r="H41" s="11">
        <v>1.07</v>
      </c>
      <c r="I41" s="12">
        <v>1.94</v>
      </c>
    </row>
    <row r="42" spans="1:9" s="11" customFormat="1" ht="15">
      <c r="A42" s="26" t="s">
        <v>98</v>
      </c>
      <c r="B42" s="21" t="s">
        <v>12</v>
      </c>
      <c r="C42" s="23" t="s">
        <v>162</v>
      </c>
      <c r="D42" s="79">
        <v>0</v>
      </c>
      <c r="E42" s="22">
        <f>D42/G42</f>
        <v>0</v>
      </c>
      <c r="F42" s="22">
        <f>E42/12</f>
        <v>0</v>
      </c>
      <c r="G42" s="11">
        <v>2370.7</v>
      </c>
      <c r="I42" s="12"/>
    </row>
    <row r="43" spans="1:9" s="11" customFormat="1" ht="18" customHeight="1">
      <c r="A43" s="102" t="s">
        <v>99</v>
      </c>
      <c r="B43" s="103" t="s">
        <v>23</v>
      </c>
      <c r="C43" s="23"/>
      <c r="D43" s="79"/>
      <c r="E43" s="22"/>
      <c r="F43" s="22"/>
      <c r="G43" s="11">
        <v>2370.7</v>
      </c>
      <c r="I43" s="12"/>
    </row>
    <row r="44" spans="1:9" s="11" customFormat="1" ht="15">
      <c r="A44" s="102" t="s">
        <v>100</v>
      </c>
      <c r="B44" s="103" t="s">
        <v>18</v>
      </c>
      <c r="C44" s="23"/>
      <c r="D44" s="79"/>
      <c r="E44" s="22"/>
      <c r="F44" s="22"/>
      <c r="G44" s="11">
        <v>2370.7</v>
      </c>
      <c r="I44" s="12"/>
    </row>
    <row r="45" spans="1:9" s="11" customFormat="1" ht="20.25" customHeight="1">
      <c r="A45" s="102" t="s">
        <v>101</v>
      </c>
      <c r="B45" s="103" t="s">
        <v>102</v>
      </c>
      <c r="C45" s="23"/>
      <c r="D45" s="79"/>
      <c r="E45" s="22"/>
      <c r="F45" s="22"/>
      <c r="G45" s="11">
        <v>2370.7</v>
      </c>
      <c r="I45" s="12"/>
    </row>
    <row r="46" spans="1:9" s="11" customFormat="1" ht="16.5" customHeight="1">
      <c r="A46" s="102" t="s">
        <v>103</v>
      </c>
      <c r="B46" s="103" t="s">
        <v>104</v>
      </c>
      <c r="C46" s="23"/>
      <c r="D46" s="79"/>
      <c r="E46" s="22"/>
      <c r="F46" s="22"/>
      <c r="G46" s="11">
        <v>2370.7</v>
      </c>
      <c r="I46" s="12"/>
    </row>
    <row r="47" spans="1:9" s="11" customFormat="1" ht="18" customHeight="1">
      <c r="A47" s="102" t="s">
        <v>105</v>
      </c>
      <c r="B47" s="103" t="s">
        <v>102</v>
      </c>
      <c r="C47" s="23"/>
      <c r="D47" s="79"/>
      <c r="E47" s="22"/>
      <c r="F47" s="22"/>
      <c r="G47" s="11">
        <v>2370.7</v>
      </c>
      <c r="I47" s="12"/>
    </row>
    <row r="48" spans="1:9" s="18" customFormat="1" ht="30">
      <c r="A48" s="26" t="s">
        <v>107</v>
      </c>
      <c r="B48" s="21" t="s">
        <v>10</v>
      </c>
      <c r="C48" s="23" t="s">
        <v>110</v>
      </c>
      <c r="D48" s="79">
        <v>2246.78</v>
      </c>
      <c r="E48" s="22">
        <f>D48/G48</f>
        <v>0.95</v>
      </c>
      <c r="F48" s="22">
        <f>E48/12</f>
        <v>0.08</v>
      </c>
      <c r="G48" s="11">
        <v>2370.7</v>
      </c>
      <c r="H48" s="11">
        <v>1.07</v>
      </c>
      <c r="I48" s="12">
        <v>0.05</v>
      </c>
    </row>
    <row r="49" spans="1:9" s="18" customFormat="1" ht="30" customHeight="1">
      <c r="A49" s="26" t="s">
        <v>108</v>
      </c>
      <c r="B49" s="21" t="s">
        <v>10</v>
      </c>
      <c r="C49" s="23" t="s">
        <v>110</v>
      </c>
      <c r="D49" s="79">
        <v>2246.78</v>
      </c>
      <c r="E49" s="22">
        <f>D49/G49</f>
        <v>0.95</v>
      </c>
      <c r="F49" s="22">
        <f>E49/12</f>
        <v>0.08</v>
      </c>
      <c r="G49" s="11">
        <v>2370.7</v>
      </c>
      <c r="H49" s="11">
        <v>1.07</v>
      </c>
      <c r="I49" s="12">
        <v>0.05</v>
      </c>
    </row>
    <row r="50" spans="1:9" s="18" customFormat="1" ht="31.5" customHeight="1">
      <c r="A50" s="26" t="s">
        <v>109</v>
      </c>
      <c r="B50" s="21" t="s">
        <v>10</v>
      </c>
      <c r="C50" s="23" t="s">
        <v>110</v>
      </c>
      <c r="D50" s="79">
        <v>14185.73</v>
      </c>
      <c r="E50" s="22">
        <f>D50/G50</f>
        <v>5.98</v>
      </c>
      <c r="F50" s="22">
        <f>E50/12</f>
        <v>0.5</v>
      </c>
      <c r="G50" s="11">
        <v>2370.7</v>
      </c>
      <c r="H50" s="11">
        <v>1.07</v>
      </c>
      <c r="I50" s="12">
        <v>0.36</v>
      </c>
    </row>
    <row r="51" spans="1:9" s="18" customFormat="1" ht="18" customHeight="1">
      <c r="A51" s="26" t="s">
        <v>44</v>
      </c>
      <c r="B51" s="21" t="s">
        <v>55</v>
      </c>
      <c r="C51" s="23" t="s">
        <v>110</v>
      </c>
      <c r="D51" s="79">
        <v>14185.72</v>
      </c>
      <c r="E51" s="22">
        <f>D51/G51</f>
        <v>5.98</v>
      </c>
      <c r="F51" s="22">
        <f>E51/12</f>
        <v>0.5</v>
      </c>
      <c r="G51" s="11">
        <v>2370.7</v>
      </c>
      <c r="H51" s="11">
        <v>1.07</v>
      </c>
      <c r="I51" s="12">
        <v>0</v>
      </c>
    </row>
    <row r="52" spans="1:9" s="18" customFormat="1" ht="30">
      <c r="A52" s="26" t="s">
        <v>24</v>
      </c>
      <c r="B52" s="21"/>
      <c r="C52" s="23" t="s">
        <v>164</v>
      </c>
      <c r="D52" s="79">
        <f>E52*G52</f>
        <v>5689.68</v>
      </c>
      <c r="E52" s="22">
        <f>F52*12</f>
        <v>2.4</v>
      </c>
      <c r="F52" s="22">
        <v>0.2</v>
      </c>
      <c r="G52" s="11">
        <v>2370.7</v>
      </c>
      <c r="H52" s="11">
        <v>1.07</v>
      </c>
      <c r="I52" s="12">
        <v>0.14</v>
      </c>
    </row>
    <row r="53" spans="1:9" s="18" customFormat="1" ht="31.5" customHeight="1">
      <c r="A53" s="39" t="s">
        <v>111</v>
      </c>
      <c r="B53" s="40" t="s">
        <v>72</v>
      </c>
      <c r="C53" s="23"/>
      <c r="D53" s="79"/>
      <c r="E53" s="22"/>
      <c r="F53" s="22"/>
      <c r="G53" s="11">
        <v>2370.7</v>
      </c>
      <c r="H53" s="11"/>
      <c r="I53" s="12"/>
    </row>
    <row r="54" spans="1:9" s="18" customFormat="1" ht="24.75" customHeight="1">
      <c r="A54" s="39" t="s">
        <v>112</v>
      </c>
      <c r="B54" s="40" t="s">
        <v>72</v>
      </c>
      <c r="C54" s="23"/>
      <c r="D54" s="79"/>
      <c r="E54" s="22"/>
      <c r="F54" s="22"/>
      <c r="G54" s="11">
        <v>2370.7</v>
      </c>
      <c r="H54" s="11"/>
      <c r="I54" s="12"/>
    </row>
    <row r="55" spans="1:9" s="18" customFormat="1" ht="18.75" customHeight="1">
      <c r="A55" s="39" t="s">
        <v>113</v>
      </c>
      <c r="B55" s="40" t="s">
        <v>65</v>
      </c>
      <c r="C55" s="23"/>
      <c r="D55" s="79"/>
      <c r="E55" s="22"/>
      <c r="F55" s="22"/>
      <c r="G55" s="11">
        <v>2370.7</v>
      </c>
      <c r="H55" s="11"/>
      <c r="I55" s="12"/>
    </row>
    <row r="56" spans="1:9" s="18" customFormat="1" ht="17.25" customHeight="1">
      <c r="A56" s="39" t="s">
        <v>114</v>
      </c>
      <c r="B56" s="40" t="s">
        <v>72</v>
      </c>
      <c r="C56" s="23"/>
      <c r="D56" s="79"/>
      <c r="E56" s="22"/>
      <c r="F56" s="22"/>
      <c r="G56" s="11">
        <v>2370.7</v>
      </c>
      <c r="H56" s="11"/>
      <c r="I56" s="12"/>
    </row>
    <row r="57" spans="1:9" s="18" customFormat="1" ht="25.5">
      <c r="A57" s="39" t="s">
        <v>115</v>
      </c>
      <c r="B57" s="40" t="s">
        <v>72</v>
      </c>
      <c r="C57" s="23"/>
      <c r="D57" s="79"/>
      <c r="E57" s="22"/>
      <c r="F57" s="22"/>
      <c r="G57" s="11">
        <v>2370.7</v>
      </c>
      <c r="H57" s="11"/>
      <c r="I57" s="12"/>
    </row>
    <row r="58" spans="1:9" s="18" customFormat="1" ht="15.75" customHeight="1">
      <c r="A58" s="39" t="s">
        <v>116</v>
      </c>
      <c r="B58" s="40" t="s">
        <v>72</v>
      </c>
      <c r="C58" s="23"/>
      <c r="D58" s="79"/>
      <c r="E58" s="22"/>
      <c r="F58" s="22"/>
      <c r="G58" s="11">
        <v>2370.7</v>
      </c>
      <c r="H58" s="11"/>
      <c r="I58" s="12"/>
    </row>
    <row r="59" spans="1:9" s="18" customFormat="1" ht="30.75" customHeight="1">
      <c r="A59" s="39" t="s">
        <v>117</v>
      </c>
      <c r="B59" s="40" t="s">
        <v>72</v>
      </c>
      <c r="C59" s="23"/>
      <c r="D59" s="79"/>
      <c r="E59" s="22"/>
      <c r="F59" s="22"/>
      <c r="G59" s="11">
        <v>2370.7</v>
      </c>
      <c r="H59" s="11"/>
      <c r="I59" s="12"/>
    </row>
    <row r="60" spans="1:9" s="18" customFormat="1" ht="18.75" customHeight="1">
      <c r="A60" s="39" t="s">
        <v>118</v>
      </c>
      <c r="B60" s="40" t="s">
        <v>72</v>
      </c>
      <c r="C60" s="23"/>
      <c r="D60" s="79"/>
      <c r="E60" s="22"/>
      <c r="F60" s="22"/>
      <c r="G60" s="11">
        <v>2370.7</v>
      </c>
      <c r="H60" s="11"/>
      <c r="I60" s="12"/>
    </row>
    <row r="61" spans="1:9" s="18" customFormat="1" ht="21" customHeight="1">
      <c r="A61" s="39" t="s">
        <v>119</v>
      </c>
      <c r="B61" s="40" t="s">
        <v>72</v>
      </c>
      <c r="C61" s="23"/>
      <c r="D61" s="79"/>
      <c r="E61" s="22"/>
      <c r="F61" s="22"/>
      <c r="G61" s="11">
        <v>2370.7</v>
      </c>
      <c r="H61" s="11"/>
      <c r="I61" s="12"/>
    </row>
    <row r="62" spans="1:9" s="11" customFormat="1" ht="15">
      <c r="A62" s="26" t="s">
        <v>26</v>
      </c>
      <c r="B62" s="21" t="s">
        <v>27</v>
      </c>
      <c r="C62" s="23" t="s">
        <v>165</v>
      </c>
      <c r="D62" s="79">
        <f>E62*G62</f>
        <v>1991.39</v>
      </c>
      <c r="E62" s="22">
        <f>12*F62</f>
        <v>0.84</v>
      </c>
      <c r="F62" s="22">
        <v>0.07</v>
      </c>
      <c r="G62" s="11">
        <v>2370.7</v>
      </c>
      <c r="H62" s="11">
        <v>1.07</v>
      </c>
      <c r="I62" s="12">
        <v>0.03</v>
      </c>
    </row>
    <row r="63" spans="1:9" s="11" customFormat="1" ht="15">
      <c r="A63" s="26" t="s">
        <v>28</v>
      </c>
      <c r="B63" s="29" t="s">
        <v>29</v>
      </c>
      <c r="C63" s="28" t="s">
        <v>165</v>
      </c>
      <c r="D63" s="79">
        <v>1252.74</v>
      </c>
      <c r="E63" s="22">
        <f>D63/G63</f>
        <v>0.53</v>
      </c>
      <c r="F63" s="22">
        <f>E63/12</f>
        <v>0.04</v>
      </c>
      <c r="G63" s="11">
        <v>2370.7</v>
      </c>
      <c r="H63" s="11">
        <v>1.07</v>
      </c>
      <c r="I63" s="12">
        <v>0.02</v>
      </c>
    </row>
    <row r="64" spans="1:9" s="27" customFormat="1" ht="30">
      <c r="A64" s="26" t="s">
        <v>25</v>
      </c>
      <c r="B64" s="21"/>
      <c r="C64" s="28" t="s">
        <v>151</v>
      </c>
      <c r="D64" s="79">
        <v>2849.1</v>
      </c>
      <c r="E64" s="22">
        <f>D64/G64</f>
        <v>1.2</v>
      </c>
      <c r="F64" s="22">
        <f>E64/12</f>
        <v>0.1</v>
      </c>
      <c r="G64" s="11">
        <v>2370.7</v>
      </c>
      <c r="H64" s="11">
        <v>1.07</v>
      </c>
      <c r="I64" s="12">
        <v>0.03</v>
      </c>
    </row>
    <row r="65" spans="1:9" s="27" customFormat="1" ht="15">
      <c r="A65" s="26" t="s">
        <v>35</v>
      </c>
      <c r="B65" s="21"/>
      <c r="C65" s="22" t="s">
        <v>166</v>
      </c>
      <c r="D65" s="80">
        <f>SUM(D66:D78)</f>
        <v>25091.63</v>
      </c>
      <c r="E65" s="22">
        <f>D65/G65</f>
        <v>10.58</v>
      </c>
      <c r="F65" s="22">
        <f>E65/12</f>
        <v>0.88</v>
      </c>
      <c r="G65" s="11">
        <v>2370.7</v>
      </c>
      <c r="H65" s="11">
        <v>1.07</v>
      </c>
      <c r="I65" s="12">
        <v>0.64</v>
      </c>
    </row>
    <row r="66" spans="1:9" s="18" customFormat="1" ht="24.75" customHeight="1">
      <c r="A66" s="31" t="s">
        <v>75</v>
      </c>
      <c r="B66" s="24" t="s">
        <v>18</v>
      </c>
      <c r="C66" s="33"/>
      <c r="D66" s="81">
        <v>685.01</v>
      </c>
      <c r="E66" s="32"/>
      <c r="F66" s="32"/>
      <c r="G66" s="11">
        <v>2370.7</v>
      </c>
      <c r="H66" s="11">
        <v>1.07</v>
      </c>
      <c r="I66" s="12">
        <v>0.01</v>
      </c>
    </row>
    <row r="67" spans="1:9" s="18" customFormat="1" ht="15">
      <c r="A67" s="31" t="s">
        <v>19</v>
      </c>
      <c r="B67" s="24" t="s">
        <v>23</v>
      </c>
      <c r="C67" s="33"/>
      <c r="D67" s="81">
        <v>505.42</v>
      </c>
      <c r="E67" s="32"/>
      <c r="F67" s="32"/>
      <c r="G67" s="11">
        <v>2370.7</v>
      </c>
      <c r="H67" s="11">
        <v>1.07</v>
      </c>
      <c r="I67" s="12">
        <v>0.01</v>
      </c>
    </row>
    <row r="68" spans="1:9" s="18" customFormat="1" ht="15">
      <c r="A68" s="31" t="s">
        <v>76</v>
      </c>
      <c r="B68" s="35" t="s">
        <v>18</v>
      </c>
      <c r="C68" s="33"/>
      <c r="D68" s="104">
        <v>900.62</v>
      </c>
      <c r="E68" s="32"/>
      <c r="F68" s="32"/>
      <c r="G68" s="11">
        <v>2370.7</v>
      </c>
      <c r="H68" s="11"/>
      <c r="I68" s="12"/>
    </row>
    <row r="69" spans="1:9" s="18" customFormat="1" ht="15">
      <c r="A69" s="31" t="s">
        <v>50</v>
      </c>
      <c r="B69" s="24" t="s">
        <v>18</v>
      </c>
      <c r="C69" s="33"/>
      <c r="D69" s="81">
        <v>963.17</v>
      </c>
      <c r="E69" s="32"/>
      <c r="F69" s="32"/>
      <c r="G69" s="11">
        <v>2370.7</v>
      </c>
      <c r="H69" s="11">
        <v>1.07</v>
      </c>
      <c r="I69" s="12">
        <v>0.02</v>
      </c>
    </row>
    <row r="70" spans="1:9" s="18" customFormat="1" ht="15">
      <c r="A70" s="31" t="s">
        <v>20</v>
      </c>
      <c r="B70" s="24" t="s">
        <v>18</v>
      </c>
      <c r="C70" s="33"/>
      <c r="D70" s="81">
        <v>4294.09</v>
      </c>
      <c r="E70" s="32"/>
      <c r="F70" s="32"/>
      <c r="G70" s="11">
        <v>2370.7</v>
      </c>
      <c r="H70" s="11">
        <v>1.07</v>
      </c>
      <c r="I70" s="12">
        <v>0.11</v>
      </c>
    </row>
    <row r="71" spans="1:9" s="18" customFormat="1" ht="15">
      <c r="A71" s="31" t="s">
        <v>21</v>
      </c>
      <c r="B71" s="24" t="s">
        <v>18</v>
      </c>
      <c r="C71" s="33"/>
      <c r="D71" s="81">
        <v>1010.85</v>
      </c>
      <c r="E71" s="32"/>
      <c r="F71" s="32"/>
      <c r="G71" s="11">
        <v>2370.7</v>
      </c>
      <c r="H71" s="11">
        <v>1.07</v>
      </c>
      <c r="I71" s="12">
        <v>0.02</v>
      </c>
    </row>
    <row r="72" spans="1:9" s="18" customFormat="1" ht="15">
      <c r="A72" s="31" t="s">
        <v>47</v>
      </c>
      <c r="B72" s="24" t="s">
        <v>18</v>
      </c>
      <c r="C72" s="33"/>
      <c r="D72" s="81">
        <v>481.57</v>
      </c>
      <c r="E72" s="32"/>
      <c r="F72" s="32"/>
      <c r="G72" s="11">
        <v>2370.7</v>
      </c>
      <c r="H72" s="11">
        <v>1.07</v>
      </c>
      <c r="I72" s="12">
        <v>0.01</v>
      </c>
    </row>
    <row r="73" spans="1:9" s="18" customFormat="1" ht="18.75" customHeight="1">
      <c r="A73" s="31" t="s">
        <v>48</v>
      </c>
      <c r="B73" s="24" t="s">
        <v>23</v>
      </c>
      <c r="C73" s="33"/>
      <c r="D73" s="81">
        <v>1926.35</v>
      </c>
      <c r="E73" s="32"/>
      <c r="F73" s="32"/>
      <c r="G73" s="11">
        <v>2370.7</v>
      </c>
      <c r="H73" s="11">
        <v>1.07</v>
      </c>
      <c r="I73" s="12">
        <v>0.05</v>
      </c>
    </row>
    <row r="74" spans="1:9" s="18" customFormat="1" ht="25.5">
      <c r="A74" s="31" t="s">
        <v>22</v>
      </c>
      <c r="B74" s="24" t="s">
        <v>18</v>
      </c>
      <c r="C74" s="33"/>
      <c r="D74" s="81">
        <v>2151.14</v>
      </c>
      <c r="E74" s="32"/>
      <c r="F74" s="32"/>
      <c r="G74" s="11">
        <v>2370.7</v>
      </c>
      <c r="H74" s="11">
        <v>1.07</v>
      </c>
      <c r="I74" s="12">
        <v>0.05</v>
      </c>
    </row>
    <row r="75" spans="1:9" s="18" customFormat="1" ht="28.5" customHeight="1">
      <c r="A75" s="31" t="s">
        <v>77</v>
      </c>
      <c r="B75" s="24" t="s">
        <v>18</v>
      </c>
      <c r="C75" s="33"/>
      <c r="D75" s="81">
        <v>3837.45</v>
      </c>
      <c r="E75" s="32"/>
      <c r="F75" s="32"/>
      <c r="G75" s="11">
        <v>2370.7</v>
      </c>
      <c r="H75" s="11">
        <v>1.07</v>
      </c>
      <c r="I75" s="12">
        <v>0.01</v>
      </c>
    </row>
    <row r="76" spans="1:9" s="18" customFormat="1" ht="28.5" customHeight="1">
      <c r="A76" s="31" t="s">
        <v>120</v>
      </c>
      <c r="B76" s="35" t="s">
        <v>55</v>
      </c>
      <c r="C76" s="78"/>
      <c r="D76" s="81">
        <v>1663.96</v>
      </c>
      <c r="E76" s="32"/>
      <c r="F76" s="32"/>
      <c r="G76" s="11">
        <v>2370.7</v>
      </c>
      <c r="H76" s="11"/>
      <c r="I76" s="12"/>
    </row>
    <row r="77" spans="1:9" s="18" customFormat="1" ht="15">
      <c r="A77" s="31" t="s">
        <v>152</v>
      </c>
      <c r="B77" s="40" t="s">
        <v>18</v>
      </c>
      <c r="C77" s="78"/>
      <c r="D77" s="81">
        <v>925.69</v>
      </c>
      <c r="E77" s="32"/>
      <c r="F77" s="32"/>
      <c r="G77" s="11">
        <v>2370.7</v>
      </c>
      <c r="H77" s="11">
        <v>1.07</v>
      </c>
      <c r="I77" s="12">
        <v>0</v>
      </c>
    </row>
    <row r="78" spans="1:9" s="18" customFormat="1" ht="15">
      <c r="A78" s="39" t="s">
        <v>153</v>
      </c>
      <c r="B78" s="40" t="s">
        <v>55</v>
      </c>
      <c r="C78" s="41"/>
      <c r="D78" s="105">
        <v>5746.31</v>
      </c>
      <c r="E78" s="32"/>
      <c r="F78" s="32"/>
      <c r="G78" s="11">
        <v>2370.7</v>
      </c>
      <c r="H78" s="11"/>
      <c r="I78" s="12"/>
    </row>
    <row r="79" spans="1:9" s="27" customFormat="1" ht="30">
      <c r="A79" s="26" t="s">
        <v>40</v>
      </c>
      <c r="B79" s="21"/>
      <c r="C79" s="22" t="s">
        <v>167</v>
      </c>
      <c r="D79" s="80">
        <f>SUM(D80:D89)</f>
        <v>31675.14</v>
      </c>
      <c r="E79" s="22">
        <f>D79/G79</f>
        <v>13.36</v>
      </c>
      <c r="F79" s="22">
        <f>E79/12</f>
        <v>1.11</v>
      </c>
      <c r="G79" s="11">
        <v>2370.7</v>
      </c>
      <c r="H79" s="11">
        <v>1.07</v>
      </c>
      <c r="I79" s="12">
        <v>0.9</v>
      </c>
    </row>
    <row r="80" spans="1:9" s="18" customFormat="1" ht="15">
      <c r="A80" s="31" t="s">
        <v>36</v>
      </c>
      <c r="B80" s="24" t="s">
        <v>51</v>
      </c>
      <c r="C80" s="33"/>
      <c r="D80" s="81">
        <v>2889.52</v>
      </c>
      <c r="E80" s="32"/>
      <c r="F80" s="32"/>
      <c r="G80" s="11">
        <v>2370.7</v>
      </c>
      <c r="H80" s="11">
        <v>1.07</v>
      </c>
      <c r="I80" s="12">
        <v>0.07</v>
      </c>
    </row>
    <row r="81" spans="1:9" s="18" customFormat="1" ht="25.5">
      <c r="A81" s="31" t="s">
        <v>37</v>
      </c>
      <c r="B81" s="24" t="s">
        <v>43</v>
      </c>
      <c r="C81" s="33"/>
      <c r="D81" s="81">
        <v>1926.35</v>
      </c>
      <c r="E81" s="32"/>
      <c r="F81" s="32"/>
      <c r="G81" s="11">
        <v>2370.7</v>
      </c>
      <c r="H81" s="11">
        <v>1.07</v>
      </c>
      <c r="I81" s="12">
        <v>0.05</v>
      </c>
    </row>
    <row r="82" spans="1:9" s="18" customFormat="1" ht="15">
      <c r="A82" s="31" t="s">
        <v>56</v>
      </c>
      <c r="B82" s="24" t="s">
        <v>55</v>
      </c>
      <c r="C82" s="33"/>
      <c r="D82" s="81">
        <v>2021.63</v>
      </c>
      <c r="E82" s="32"/>
      <c r="F82" s="32"/>
      <c r="G82" s="11">
        <v>2370.7</v>
      </c>
      <c r="H82" s="11">
        <v>1.07</v>
      </c>
      <c r="I82" s="12">
        <v>0.05</v>
      </c>
    </row>
    <row r="83" spans="1:9" s="18" customFormat="1" ht="25.5">
      <c r="A83" s="31" t="s">
        <v>52</v>
      </c>
      <c r="B83" s="24" t="s">
        <v>53</v>
      </c>
      <c r="C83" s="33"/>
      <c r="D83" s="81">
        <v>1926.35</v>
      </c>
      <c r="E83" s="32"/>
      <c r="F83" s="32"/>
      <c r="G83" s="11">
        <v>2370.7</v>
      </c>
      <c r="H83" s="11">
        <v>1.07</v>
      </c>
      <c r="I83" s="12">
        <v>0.05</v>
      </c>
    </row>
    <row r="84" spans="1:9" s="18" customFormat="1" ht="17.25" customHeight="1">
      <c r="A84" s="31" t="s">
        <v>68</v>
      </c>
      <c r="B84" s="35" t="s">
        <v>55</v>
      </c>
      <c r="C84" s="33"/>
      <c r="D84" s="81">
        <v>0</v>
      </c>
      <c r="E84" s="32"/>
      <c r="F84" s="32"/>
      <c r="G84" s="11">
        <v>2370.7</v>
      </c>
      <c r="H84" s="11"/>
      <c r="I84" s="12"/>
    </row>
    <row r="85" spans="1:9" s="18" customFormat="1" ht="15">
      <c r="A85" s="31" t="s">
        <v>121</v>
      </c>
      <c r="B85" s="40" t="s">
        <v>18</v>
      </c>
      <c r="C85" s="33"/>
      <c r="D85" s="81">
        <v>0</v>
      </c>
      <c r="E85" s="32"/>
      <c r="F85" s="32"/>
      <c r="G85" s="11">
        <v>2370.7</v>
      </c>
      <c r="H85" s="11">
        <v>1.07</v>
      </c>
      <c r="I85" s="12">
        <v>0.03</v>
      </c>
    </row>
    <row r="86" spans="1:9" s="18" customFormat="1" ht="15">
      <c r="A86" s="31" t="s">
        <v>49</v>
      </c>
      <c r="B86" s="24" t="s">
        <v>10</v>
      </c>
      <c r="C86" s="78"/>
      <c r="D86" s="81">
        <v>6851.28</v>
      </c>
      <c r="E86" s="32"/>
      <c r="F86" s="32"/>
      <c r="G86" s="11">
        <v>2370.7</v>
      </c>
      <c r="H86" s="11">
        <v>1.07</v>
      </c>
      <c r="I86" s="12">
        <v>0.17</v>
      </c>
    </row>
    <row r="87" spans="1:9" s="18" customFormat="1" ht="15">
      <c r="A87" s="39" t="s">
        <v>173</v>
      </c>
      <c r="B87" s="40"/>
      <c r="C87" s="41"/>
      <c r="D87" s="105">
        <v>11492.61</v>
      </c>
      <c r="E87" s="34"/>
      <c r="F87" s="34"/>
      <c r="G87" s="11">
        <v>2370.7</v>
      </c>
      <c r="H87" s="11"/>
      <c r="I87" s="12"/>
    </row>
    <row r="88" spans="1:9" s="18" customFormat="1" ht="25.5">
      <c r="A88" s="31" t="s">
        <v>122</v>
      </c>
      <c r="B88" s="35" t="s">
        <v>18</v>
      </c>
      <c r="C88" s="41"/>
      <c r="D88" s="103">
        <v>4567.4</v>
      </c>
      <c r="E88" s="34"/>
      <c r="F88" s="34"/>
      <c r="G88" s="11">
        <v>2370.7</v>
      </c>
      <c r="H88" s="11"/>
      <c r="I88" s="12"/>
    </row>
    <row r="89" spans="1:9" s="18" customFormat="1" ht="25.5">
      <c r="A89" s="31" t="s">
        <v>120</v>
      </c>
      <c r="B89" s="35" t="s">
        <v>18</v>
      </c>
      <c r="C89" s="41"/>
      <c r="D89" s="103">
        <v>0</v>
      </c>
      <c r="E89" s="34"/>
      <c r="F89" s="34"/>
      <c r="G89" s="11">
        <v>2370.7</v>
      </c>
      <c r="H89" s="11"/>
      <c r="I89" s="12"/>
    </row>
    <row r="90" spans="1:9" s="18" customFormat="1" ht="30">
      <c r="A90" s="26" t="s">
        <v>41</v>
      </c>
      <c r="B90" s="24"/>
      <c r="C90" s="28" t="s">
        <v>168</v>
      </c>
      <c r="D90" s="80">
        <f>SUM(D91:D94)</f>
        <v>1851.38</v>
      </c>
      <c r="E90" s="22">
        <f>D90/G90</f>
        <v>0.78</v>
      </c>
      <c r="F90" s="22">
        <f>E90/12</f>
        <v>0.07</v>
      </c>
      <c r="G90" s="11">
        <v>2370.7</v>
      </c>
      <c r="H90" s="11">
        <v>1.07</v>
      </c>
      <c r="I90" s="12">
        <v>0.07</v>
      </c>
    </row>
    <row r="91" spans="1:9" s="18" customFormat="1" ht="15">
      <c r="A91" s="31" t="s">
        <v>154</v>
      </c>
      <c r="B91" s="24" t="s">
        <v>18</v>
      </c>
      <c r="C91" s="32"/>
      <c r="D91" s="103">
        <v>1851.38</v>
      </c>
      <c r="E91" s="22"/>
      <c r="F91" s="22"/>
      <c r="G91" s="11">
        <v>2370.7</v>
      </c>
      <c r="H91" s="11"/>
      <c r="I91" s="12"/>
    </row>
    <row r="92" spans="1:9" s="18" customFormat="1" ht="15">
      <c r="A92" s="39" t="s">
        <v>123</v>
      </c>
      <c r="B92" s="35" t="s">
        <v>55</v>
      </c>
      <c r="C92" s="32"/>
      <c r="D92" s="103">
        <v>0</v>
      </c>
      <c r="E92" s="22"/>
      <c r="F92" s="22"/>
      <c r="G92" s="11">
        <v>2370.7</v>
      </c>
      <c r="H92" s="11"/>
      <c r="I92" s="12"/>
    </row>
    <row r="93" spans="1:9" s="18" customFormat="1" ht="15">
      <c r="A93" s="31" t="s">
        <v>124</v>
      </c>
      <c r="B93" s="35" t="s">
        <v>54</v>
      </c>
      <c r="C93" s="32"/>
      <c r="D93" s="103">
        <v>0</v>
      </c>
      <c r="E93" s="22"/>
      <c r="F93" s="22"/>
      <c r="G93" s="11">
        <v>2370.7</v>
      </c>
      <c r="H93" s="11"/>
      <c r="I93" s="12"/>
    </row>
    <row r="94" spans="1:9" s="18" customFormat="1" ht="25.5">
      <c r="A94" s="31" t="s">
        <v>125</v>
      </c>
      <c r="B94" s="35" t="s">
        <v>54</v>
      </c>
      <c r="C94" s="32"/>
      <c r="D94" s="103">
        <v>0</v>
      </c>
      <c r="E94" s="22"/>
      <c r="F94" s="22"/>
      <c r="G94" s="11">
        <v>2370.7</v>
      </c>
      <c r="H94" s="11"/>
      <c r="I94" s="12"/>
    </row>
    <row r="95" spans="1:9" s="18" customFormat="1" ht="30">
      <c r="A95" s="26" t="s">
        <v>126</v>
      </c>
      <c r="B95" s="24"/>
      <c r="C95" s="22" t="s">
        <v>170</v>
      </c>
      <c r="D95" s="80">
        <f>SUM(D96:D101)</f>
        <v>25067.66</v>
      </c>
      <c r="E95" s="22">
        <f>D95/G95</f>
        <v>10.57</v>
      </c>
      <c r="F95" s="22">
        <f>E95/12</f>
        <v>0.88</v>
      </c>
      <c r="G95" s="11">
        <v>2370.7</v>
      </c>
      <c r="H95" s="11">
        <v>1.07</v>
      </c>
      <c r="I95" s="12">
        <v>0.19</v>
      </c>
    </row>
    <row r="96" spans="1:9" s="18" customFormat="1" ht="21" customHeight="1">
      <c r="A96" s="31" t="s">
        <v>38</v>
      </c>
      <c r="B96" s="24" t="s">
        <v>10</v>
      </c>
      <c r="C96" s="78"/>
      <c r="D96" s="82">
        <v>0</v>
      </c>
      <c r="E96" s="22"/>
      <c r="F96" s="22"/>
      <c r="G96" s="11">
        <v>2370.7</v>
      </c>
      <c r="H96" s="11"/>
      <c r="I96" s="12"/>
    </row>
    <row r="97" spans="1:9" s="18" customFormat="1" ht="38.25">
      <c r="A97" s="31" t="s">
        <v>127</v>
      </c>
      <c r="B97" s="24" t="s">
        <v>18</v>
      </c>
      <c r="C97" s="78"/>
      <c r="D97" s="82">
        <v>6936.14</v>
      </c>
      <c r="E97" s="22"/>
      <c r="F97" s="22"/>
      <c r="G97" s="11">
        <v>2370.7</v>
      </c>
      <c r="H97" s="11"/>
      <c r="I97" s="12"/>
    </row>
    <row r="98" spans="1:9" s="18" customFormat="1" ht="38.25">
      <c r="A98" s="31" t="s">
        <v>128</v>
      </c>
      <c r="B98" s="24" t="s">
        <v>18</v>
      </c>
      <c r="C98" s="78"/>
      <c r="D98" s="82">
        <v>1006.81</v>
      </c>
      <c r="E98" s="22"/>
      <c r="F98" s="22"/>
      <c r="G98" s="11">
        <v>2370.7</v>
      </c>
      <c r="H98" s="11"/>
      <c r="I98" s="12"/>
    </row>
    <row r="99" spans="1:9" s="18" customFormat="1" ht="25.5">
      <c r="A99" s="31" t="s">
        <v>129</v>
      </c>
      <c r="B99" s="24" t="s">
        <v>13</v>
      </c>
      <c r="C99" s="33"/>
      <c r="D99" s="106">
        <f>E99*G99</f>
        <v>0</v>
      </c>
      <c r="E99" s="32"/>
      <c r="F99" s="32"/>
      <c r="G99" s="11">
        <v>2370.7</v>
      </c>
      <c r="H99" s="11">
        <v>1.07</v>
      </c>
      <c r="I99" s="12">
        <v>0</v>
      </c>
    </row>
    <row r="100" spans="1:9" s="18" customFormat="1" ht="15">
      <c r="A100" s="31" t="s">
        <v>130</v>
      </c>
      <c r="B100" s="35" t="s">
        <v>131</v>
      </c>
      <c r="C100" s="33"/>
      <c r="D100" s="81">
        <v>0</v>
      </c>
      <c r="E100" s="32"/>
      <c r="F100" s="32"/>
      <c r="G100" s="11">
        <v>2370.7</v>
      </c>
      <c r="H100" s="11">
        <v>1.07</v>
      </c>
      <c r="I100" s="12">
        <v>0.17</v>
      </c>
    </row>
    <row r="101" spans="1:9" s="18" customFormat="1" ht="56.25" customHeight="1">
      <c r="A101" s="31" t="s">
        <v>132</v>
      </c>
      <c r="B101" s="35" t="s">
        <v>72</v>
      </c>
      <c r="C101" s="33"/>
      <c r="D101" s="81">
        <v>17124.71</v>
      </c>
      <c r="E101" s="32"/>
      <c r="F101" s="32"/>
      <c r="G101" s="11">
        <v>2370.7</v>
      </c>
      <c r="H101" s="11">
        <v>1.07</v>
      </c>
      <c r="I101" s="12">
        <v>0.02</v>
      </c>
    </row>
    <row r="102" spans="1:9" s="18" customFormat="1" ht="15">
      <c r="A102" s="26" t="s">
        <v>42</v>
      </c>
      <c r="B102" s="24"/>
      <c r="C102" s="22" t="s">
        <v>169</v>
      </c>
      <c r="D102" s="80">
        <f>D103</f>
        <v>1208.01</v>
      </c>
      <c r="E102" s="22">
        <f>D102/G102</f>
        <v>0.51</v>
      </c>
      <c r="F102" s="22">
        <f>E102/12</f>
        <v>0.04</v>
      </c>
      <c r="G102" s="11">
        <v>2370.7</v>
      </c>
      <c r="H102" s="11">
        <v>1.07</v>
      </c>
      <c r="I102" s="12">
        <v>0.05</v>
      </c>
    </row>
    <row r="103" spans="1:9" s="18" customFormat="1" ht="15">
      <c r="A103" s="31" t="s">
        <v>39</v>
      </c>
      <c r="B103" s="24" t="s">
        <v>18</v>
      </c>
      <c r="C103" s="33"/>
      <c r="D103" s="81">
        <v>1208.01</v>
      </c>
      <c r="E103" s="32"/>
      <c r="F103" s="32"/>
      <c r="G103" s="11">
        <v>2370.7</v>
      </c>
      <c r="H103" s="11">
        <v>1.07</v>
      </c>
      <c r="I103" s="12">
        <v>0.03</v>
      </c>
    </row>
    <row r="104" spans="1:9" s="11" customFormat="1" ht="15">
      <c r="A104" s="26" t="s">
        <v>46</v>
      </c>
      <c r="B104" s="21"/>
      <c r="C104" s="22" t="s">
        <v>171</v>
      </c>
      <c r="D104" s="80">
        <f>D105+D106</f>
        <v>12152.98</v>
      </c>
      <c r="E104" s="22">
        <f>D104/G104</f>
        <v>5.13</v>
      </c>
      <c r="F104" s="22">
        <f>E104/12</f>
        <v>0.43</v>
      </c>
      <c r="G104" s="11">
        <v>2370.7</v>
      </c>
      <c r="H104" s="11">
        <v>1.07</v>
      </c>
      <c r="I104" s="12">
        <v>0.04</v>
      </c>
    </row>
    <row r="105" spans="1:9" s="11" customFormat="1" ht="45" customHeight="1">
      <c r="A105" s="39" t="s">
        <v>133</v>
      </c>
      <c r="B105" s="35" t="s">
        <v>23</v>
      </c>
      <c r="C105" s="69"/>
      <c r="D105" s="82">
        <v>12152.98</v>
      </c>
      <c r="E105" s="54"/>
      <c r="F105" s="54"/>
      <c r="G105" s="11">
        <v>2370.7</v>
      </c>
      <c r="I105" s="12"/>
    </row>
    <row r="106" spans="1:9" s="18" customFormat="1" ht="31.5" customHeight="1">
      <c r="A106" s="39" t="s">
        <v>174</v>
      </c>
      <c r="B106" s="35" t="s">
        <v>72</v>
      </c>
      <c r="C106" s="33"/>
      <c r="D106" s="81">
        <v>0</v>
      </c>
      <c r="E106" s="32"/>
      <c r="F106" s="32"/>
      <c r="G106" s="11">
        <v>2370.7</v>
      </c>
      <c r="H106" s="11">
        <v>1.07</v>
      </c>
      <c r="I106" s="12">
        <v>0.04</v>
      </c>
    </row>
    <row r="107" spans="1:9" s="11" customFormat="1" ht="15">
      <c r="A107" s="26" t="s">
        <v>45</v>
      </c>
      <c r="B107" s="21"/>
      <c r="C107" s="22" t="s">
        <v>172</v>
      </c>
      <c r="D107" s="80">
        <f>D108+D109</f>
        <v>19086.96</v>
      </c>
      <c r="E107" s="22">
        <f>D107/G107</f>
        <v>8.05</v>
      </c>
      <c r="F107" s="22">
        <f>E107/12</f>
        <v>0.67</v>
      </c>
      <c r="G107" s="11">
        <v>2370.7</v>
      </c>
      <c r="H107" s="11">
        <v>1.07</v>
      </c>
      <c r="I107" s="12">
        <v>0.48</v>
      </c>
    </row>
    <row r="108" spans="1:9" s="18" customFormat="1" ht="15">
      <c r="A108" s="31" t="s">
        <v>57</v>
      </c>
      <c r="B108" s="24" t="s">
        <v>51</v>
      </c>
      <c r="C108" s="33"/>
      <c r="D108" s="81">
        <v>19086.96</v>
      </c>
      <c r="E108" s="32"/>
      <c r="F108" s="32"/>
      <c r="G108" s="11">
        <v>2370.7</v>
      </c>
      <c r="H108" s="11">
        <v>1.07</v>
      </c>
      <c r="I108" s="12">
        <v>0.48</v>
      </c>
    </row>
    <row r="109" spans="1:9" s="18" customFormat="1" ht="15">
      <c r="A109" s="31" t="s">
        <v>69</v>
      </c>
      <c r="B109" s="35" t="s">
        <v>51</v>
      </c>
      <c r="C109" s="33"/>
      <c r="D109" s="81">
        <v>0</v>
      </c>
      <c r="E109" s="32"/>
      <c r="F109" s="32"/>
      <c r="G109" s="11">
        <v>2370.7</v>
      </c>
      <c r="H109" s="11"/>
      <c r="I109" s="12"/>
    </row>
    <row r="110" spans="1:9" s="11" customFormat="1" ht="143.25" thickBot="1">
      <c r="A110" s="26" t="s">
        <v>175</v>
      </c>
      <c r="B110" s="21" t="s">
        <v>13</v>
      </c>
      <c r="C110" s="30"/>
      <c r="D110" s="83">
        <v>50000</v>
      </c>
      <c r="E110" s="30">
        <f>D110/G110</f>
        <v>21.09</v>
      </c>
      <c r="F110" s="30">
        <f>E110/12</f>
        <v>1.76</v>
      </c>
      <c r="G110" s="11">
        <v>2370.7</v>
      </c>
      <c r="H110" s="11">
        <v>1.07</v>
      </c>
      <c r="I110" s="12">
        <v>0.3</v>
      </c>
    </row>
    <row r="111" spans="1:9" s="11" customFormat="1" ht="19.5" thickBot="1">
      <c r="A111" s="60" t="s">
        <v>70</v>
      </c>
      <c r="B111" s="45" t="s">
        <v>12</v>
      </c>
      <c r="C111" s="65"/>
      <c r="D111" s="84">
        <f>E111*G111</f>
        <v>54051.96</v>
      </c>
      <c r="E111" s="65">
        <f>12*F111</f>
        <v>22.8</v>
      </c>
      <c r="F111" s="38">
        <v>1.9</v>
      </c>
      <c r="G111" s="11">
        <v>2370.7</v>
      </c>
      <c r="I111" s="12"/>
    </row>
    <row r="112" spans="1:9" s="11" customFormat="1" ht="19.5" thickBot="1">
      <c r="A112" s="36" t="s">
        <v>32</v>
      </c>
      <c r="B112" s="9"/>
      <c r="C112" s="65"/>
      <c r="D112" s="85">
        <f>D111+D110+D107+D104+D102+D95+D90+D79+D65+D64+D63+D62+D50+D49+D52+D48+D41+D40+D29+D16+D51+D42</f>
        <v>608774.8</v>
      </c>
      <c r="E112" s="85">
        <f>E111+E110+E107+E104+E102+E95+E90+E79+E65+E64+E63+E62+E50+E49+E52+E48+E41+E40+E29+E16+E51+E42</f>
        <v>256.78</v>
      </c>
      <c r="F112" s="85">
        <f>F111+F110+F107+F104+F102+F95+F90+F79+F65+F64+F63+F62+F50+F49+F52+F48+F41+F40+F29+F16+F51+F42</f>
        <v>21.4</v>
      </c>
      <c r="G112" s="11">
        <v>2370.7</v>
      </c>
      <c r="I112" s="12"/>
    </row>
    <row r="113" spans="1:9" s="11" customFormat="1" ht="18.75">
      <c r="A113" s="97"/>
      <c r="B113" s="51"/>
      <c r="C113" s="52"/>
      <c r="D113" s="98"/>
      <c r="E113" s="99"/>
      <c r="F113" s="99"/>
      <c r="G113" s="11">
        <v>2370.7</v>
      </c>
      <c r="I113" s="12"/>
    </row>
    <row r="114" spans="1:9" s="11" customFormat="1" ht="18.75">
      <c r="A114" s="97"/>
      <c r="B114" s="51"/>
      <c r="C114" s="52"/>
      <c r="D114" s="98"/>
      <c r="E114" s="99"/>
      <c r="F114" s="99"/>
      <c r="G114" s="11">
        <v>2370.7</v>
      </c>
      <c r="I114" s="12"/>
    </row>
    <row r="115" spans="1:9" s="49" customFormat="1" ht="15.75" thickBot="1">
      <c r="A115" s="48"/>
      <c r="D115" s="86"/>
      <c r="G115" s="11">
        <v>2370.7</v>
      </c>
      <c r="I115" s="50"/>
    </row>
    <row r="116" spans="1:9" s="11" customFormat="1" ht="19.5" thickBot="1">
      <c r="A116" s="44" t="s">
        <v>64</v>
      </c>
      <c r="B116" s="9"/>
      <c r="C116" s="37"/>
      <c r="D116" s="87">
        <f>SUM(D117:D118)</f>
        <v>34912.67</v>
      </c>
      <c r="E116" s="87">
        <f>SUM(E117:E118)</f>
        <v>14.73</v>
      </c>
      <c r="F116" s="87">
        <f>SUM(F117:F118)</f>
        <v>1.23</v>
      </c>
      <c r="G116" s="11">
        <v>2370.7</v>
      </c>
      <c r="I116" s="12"/>
    </row>
    <row r="117" spans="1:9" s="42" customFormat="1" ht="18" customHeight="1">
      <c r="A117" s="39" t="s">
        <v>138</v>
      </c>
      <c r="B117" s="40"/>
      <c r="C117" s="41"/>
      <c r="D117" s="105">
        <v>32306.87</v>
      </c>
      <c r="E117" s="73">
        <f>D117/G117</f>
        <v>13.63</v>
      </c>
      <c r="F117" s="90">
        <f>E117/12</f>
        <v>1.14</v>
      </c>
      <c r="G117" s="11">
        <v>2370.7</v>
      </c>
      <c r="I117" s="43"/>
    </row>
    <row r="118" spans="1:9" s="42" customFormat="1" ht="25.5">
      <c r="A118" s="39" t="s">
        <v>144</v>
      </c>
      <c r="B118" s="40"/>
      <c r="C118" s="41"/>
      <c r="D118" s="105">
        <v>2605.8</v>
      </c>
      <c r="E118" s="73">
        <f>D118/G118</f>
        <v>1.1</v>
      </c>
      <c r="F118" s="90">
        <f>E118/12</f>
        <v>0.09</v>
      </c>
      <c r="G118" s="11">
        <v>2370.7</v>
      </c>
      <c r="I118" s="43"/>
    </row>
    <row r="119" spans="1:9" s="42" customFormat="1" ht="21.75" customHeight="1">
      <c r="A119" s="91"/>
      <c r="B119" s="92"/>
      <c r="C119" s="93"/>
      <c r="D119" s="88"/>
      <c r="E119" s="94"/>
      <c r="F119" s="94"/>
      <c r="G119" s="11"/>
      <c r="I119" s="43"/>
    </row>
    <row r="120" spans="1:9" s="49" customFormat="1" ht="12.75">
      <c r="A120" s="71"/>
      <c r="B120" s="72"/>
      <c r="C120" s="72"/>
      <c r="D120" s="88"/>
      <c r="E120" s="72"/>
      <c r="F120" s="72"/>
      <c r="I120" s="50"/>
    </row>
    <row r="121" spans="1:9" s="58" customFormat="1" ht="20.25" customHeight="1">
      <c r="A121" s="74" t="s">
        <v>176</v>
      </c>
      <c r="B121" s="75"/>
      <c r="C121" s="75"/>
      <c r="D121" s="89">
        <f>D112+D116</f>
        <v>643687.47</v>
      </c>
      <c r="E121" s="76">
        <f>E112+E116</f>
        <v>271.51</v>
      </c>
      <c r="F121" s="76">
        <f>F112+F116</f>
        <v>22.63</v>
      </c>
      <c r="I121" s="59"/>
    </row>
    <row r="122" spans="1:9" s="49" customFormat="1" ht="12.75">
      <c r="A122" s="48"/>
      <c r="I122" s="50"/>
    </row>
    <row r="123" spans="1:9" s="49" customFormat="1" ht="12.75">
      <c r="A123" s="48"/>
      <c r="I123" s="50"/>
    </row>
    <row r="124" spans="1:9" s="49" customFormat="1" ht="12.75">
      <c r="A124" s="48"/>
      <c r="I124" s="50"/>
    </row>
    <row r="125" spans="1:9" s="49" customFormat="1" ht="12.75">
      <c r="A125" s="48"/>
      <c r="I125" s="50"/>
    </row>
    <row r="126" spans="1:9" s="49" customFormat="1" ht="37.5">
      <c r="A126" s="114" t="s">
        <v>178</v>
      </c>
      <c r="B126" s="115" t="s">
        <v>10</v>
      </c>
      <c r="C126" s="116" t="s">
        <v>179</v>
      </c>
      <c r="D126" s="115"/>
      <c r="E126" s="117"/>
      <c r="F126" s="118">
        <v>50</v>
      </c>
      <c r="I126" s="50"/>
    </row>
    <row r="127" spans="1:9" s="49" customFormat="1" ht="19.5">
      <c r="A127" s="119"/>
      <c r="B127" s="120"/>
      <c r="C127" s="121"/>
      <c r="D127" s="120"/>
      <c r="E127" s="122"/>
      <c r="F127" s="123"/>
      <c r="I127" s="50"/>
    </row>
    <row r="128" spans="1:9" s="49" customFormat="1" ht="19.5">
      <c r="A128" s="119"/>
      <c r="B128" s="120"/>
      <c r="C128" s="121"/>
      <c r="D128" s="120"/>
      <c r="E128" s="122"/>
      <c r="F128" s="123"/>
      <c r="I128" s="50"/>
    </row>
    <row r="129" spans="1:9" s="46" customFormat="1" ht="19.5">
      <c r="A129" s="61"/>
      <c r="B129" s="62"/>
      <c r="C129" s="63"/>
      <c r="D129" s="63"/>
      <c r="E129" s="63"/>
      <c r="F129" s="63"/>
      <c r="I129" s="47"/>
    </row>
    <row r="130" spans="1:9" s="49" customFormat="1" ht="14.25">
      <c r="A130" s="134" t="s">
        <v>30</v>
      </c>
      <c r="B130" s="134"/>
      <c r="C130" s="134"/>
      <c r="D130" s="134"/>
      <c r="I130" s="50"/>
    </row>
    <row r="131" s="49" customFormat="1" ht="12.75">
      <c r="I131" s="50"/>
    </row>
    <row r="132" spans="1:9" s="49" customFormat="1" ht="12.75">
      <c r="A132" s="48" t="s">
        <v>31</v>
      </c>
      <c r="I132" s="50"/>
    </row>
    <row r="133" s="49" customFormat="1" ht="12.75">
      <c r="I133" s="50"/>
    </row>
    <row r="134" s="49" customFormat="1" ht="12.75">
      <c r="I134" s="50"/>
    </row>
    <row r="135" s="49" customFormat="1" ht="12.75">
      <c r="I135" s="50"/>
    </row>
    <row r="136" s="49" customFormat="1" ht="12.75">
      <c r="I136" s="50"/>
    </row>
    <row r="137" s="49" customFormat="1" ht="12.75">
      <c r="I137" s="50"/>
    </row>
    <row r="138" s="49" customFormat="1" ht="12.75">
      <c r="I138" s="50"/>
    </row>
    <row r="139" s="49" customFormat="1" ht="12.75">
      <c r="I139" s="50"/>
    </row>
    <row r="140" s="49" customFormat="1" ht="12.75">
      <c r="I140" s="50"/>
    </row>
    <row r="141" s="49" customFormat="1" ht="12.75">
      <c r="I141" s="50"/>
    </row>
  </sheetData>
  <sheetProtection/>
  <mergeCells count="13">
    <mergeCell ref="A1:F1"/>
    <mergeCell ref="B2:F2"/>
    <mergeCell ref="B3:F3"/>
    <mergeCell ref="B4:F4"/>
    <mergeCell ref="A6:F6"/>
    <mergeCell ref="A7:F7"/>
    <mergeCell ref="A130:D130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2016-04-11T12:30:38Z</cp:lastPrinted>
  <dcterms:created xsi:type="dcterms:W3CDTF">2010-04-02T14:46:04Z</dcterms:created>
  <dcterms:modified xsi:type="dcterms:W3CDTF">2016-04-11T12:30:56Z</dcterms:modified>
  <cp:category/>
  <cp:version/>
  <cp:contentType/>
  <cp:contentStatus/>
</cp:coreProperties>
</file>