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840" yWindow="795" windowWidth="15480" windowHeight="11250"/>
  </bookViews>
  <sheets>
    <sheet name="по голосованию" sheetId="4" r:id="rId1"/>
  </sheets>
  <calcPr calcId="145621" fullPrecision="0"/>
</workbook>
</file>

<file path=xl/calcChain.xml><?xml version="1.0" encoding="utf-8"?>
<calcChain xmlns="http://schemas.openxmlformats.org/spreadsheetml/2006/main">
  <c r="H92" i="4" l="1"/>
  <c r="H14" i="4"/>
  <c r="G118" i="4" l="1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G110" i="4"/>
  <c r="H110" i="4" s="1"/>
  <c r="G109" i="4"/>
  <c r="G108" i="4"/>
  <c r="H108" i="4" s="1"/>
  <c r="G107" i="4"/>
  <c r="H107" i="4" s="1"/>
  <c r="G106" i="4"/>
  <c r="H106" i="4" s="1"/>
  <c r="H105" i="4" s="1"/>
  <c r="G105" i="4"/>
  <c r="F105" i="4"/>
  <c r="E105" i="4"/>
  <c r="D105" i="4"/>
  <c r="C105" i="4"/>
  <c r="F99" i="4"/>
  <c r="F121" i="4" s="1"/>
  <c r="C99" i="4"/>
  <c r="G98" i="4"/>
  <c r="D98" i="4"/>
  <c r="C93" i="4"/>
  <c r="G92" i="4"/>
  <c r="E92" i="4"/>
  <c r="D92" i="4"/>
  <c r="C92" i="4"/>
  <c r="D88" i="4"/>
  <c r="G88" i="4" s="1"/>
  <c r="H88" i="4" s="1"/>
  <c r="E87" i="4"/>
  <c r="D87" i="4"/>
  <c r="C87" i="4"/>
  <c r="D86" i="4"/>
  <c r="G86" i="4" s="1"/>
  <c r="H86" i="4" s="1"/>
  <c r="D83" i="4"/>
  <c r="G83" i="4" s="1"/>
  <c r="H83" i="4" s="1"/>
  <c r="D81" i="4"/>
  <c r="D80" i="4"/>
  <c r="D79" i="4"/>
  <c r="D78" i="4"/>
  <c r="D75" i="4"/>
  <c r="G75" i="4" s="1"/>
  <c r="H75" i="4" s="1"/>
  <c r="G74" i="4"/>
  <c r="D74" i="4"/>
  <c r="D71" i="4"/>
  <c r="G71" i="4" s="1"/>
  <c r="H71" i="4" s="1"/>
  <c r="G69" i="4"/>
  <c r="D69" i="4"/>
  <c r="G68" i="4"/>
  <c r="D68" i="4"/>
  <c r="G66" i="4"/>
  <c r="D66" i="4"/>
  <c r="G65" i="4"/>
  <c r="D65" i="4"/>
  <c r="G64" i="4"/>
  <c r="D64" i="4"/>
  <c r="G63" i="4"/>
  <c r="D63" i="4"/>
  <c r="G62" i="4"/>
  <c r="D62" i="4"/>
  <c r="G61" i="4"/>
  <c r="D61" i="4"/>
  <c r="G60" i="4"/>
  <c r="D60" i="4"/>
  <c r="G59" i="4"/>
  <c r="D59" i="4"/>
  <c r="D58" i="4"/>
  <c r="G58" i="4" s="1"/>
  <c r="H58" i="4" s="1"/>
  <c r="E53" i="4"/>
  <c r="C53" i="4"/>
  <c r="E51" i="4"/>
  <c r="C51" i="4"/>
  <c r="E50" i="4"/>
  <c r="C50" i="4"/>
  <c r="E49" i="4"/>
  <c r="C49" i="4"/>
  <c r="E48" i="4"/>
  <c r="E46" i="4"/>
  <c r="C46" i="4"/>
  <c r="D43" i="4"/>
  <c r="G43" i="4" s="1"/>
  <c r="H43" i="4" s="1"/>
  <c r="G42" i="4"/>
  <c r="E42" i="4"/>
  <c r="D42" i="4"/>
  <c r="C42" i="4"/>
  <c r="G41" i="4"/>
  <c r="E41" i="4"/>
  <c r="D41" i="4"/>
  <c r="C41" i="4"/>
  <c r="G40" i="4"/>
  <c r="E40" i="4"/>
  <c r="D40" i="4"/>
  <c r="C40" i="4"/>
  <c r="G39" i="4"/>
  <c r="E39" i="4"/>
  <c r="D39" i="4"/>
  <c r="C39" i="4"/>
  <c r="G38" i="4"/>
  <c r="D38" i="4"/>
  <c r="G37" i="4"/>
  <c r="D37" i="4"/>
  <c r="G36" i="4"/>
  <c r="D36" i="4"/>
  <c r="G35" i="4"/>
  <c r="H35" i="4" s="1"/>
  <c r="G34" i="4"/>
  <c r="H34" i="4" s="1"/>
  <c r="G33" i="4"/>
  <c r="H33" i="4" s="1"/>
  <c r="G32" i="4"/>
  <c r="E32" i="4"/>
  <c r="D32" i="4"/>
  <c r="C32" i="4"/>
  <c r="G31" i="4"/>
  <c r="E31" i="4"/>
  <c r="D31" i="4"/>
  <c r="C31" i="4"/>
  <c r="G22" i="4"/>
  <c r="E22" i="4"/>
  <c r="D22" i="4"/>
  <c r="C22" i="4"/>
  <c r="G14" i="4"/>
  <c r="E14" i="4"/>
  <c r="D14" i="4"/>
  <c r="C14" i="4"/>
  <c r="D99" i="4" l="1"/>
  <c r="D121" i="4" s="1"/>
  <c r="E99" i="4"/>
  <c r="E121" i="4" s="1"/>
  <c r="H99" i="4"/>
  <c r="H121" i="4" s="1"/>
  <c r="G99" i="4"/>
  <c r="G121" i="4" s="1"/>
</calcChain>
</file>

<file path=xl/sharedStrings.xml><?xml version="1.0" encoding="utf-8"?>
<sst xmlns="http://schemas.openxmlformats.org/spreadsheetml/2006/main" count="187" uniqueCount="135">
  <si>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</si>
  <si>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</si>
  <si>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</si>
  <si>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</si>
  <si>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</si>
  <si>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д.50 (Sобщ.=2997,0м2, Sзем.уч.=1635,37м2)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</si>
  <si>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</si>
  <si>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</si>
  <si>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</si>
  <si>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</si>
  <si>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</si>
  <si>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</si>
  <si>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</si>
  <si>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</si>
  <si>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</si>
  <si>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</si>
  <si>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</si>
  <si>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</si>
  <si>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</si>
  <si>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</si>
  <si>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</si>
  <si>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</si>
  <si>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</si>
  <si>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</si>
  <si>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</si>
  <si>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</si>
  <si>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</si>
  <si>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</si>
  <si>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</si>
  <si>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</si>
  <si>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</si>
  <si>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</si>
  <si>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</si>
  <si>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</si>
  <si>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</si>
  <si>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</si>
  <si>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</si>
  <si>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</si>
  <si>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</si>
  <si>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</si>
  <si>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</si>
  <si>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</si>
  <si>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</si>
  <si>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</si>
  <si>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</si>
  <si>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</si>
  <si>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</si>
  <si>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</si>
  <si>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</si>
  <si>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</si>
  <si>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</si>
  <si>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</si>
  <si>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</si>
  <si>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</si>
  <si>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</si>
  <si>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</si>
  <si>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</si>
  <si>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</si>
  <si>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</si>
  <si>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</si>
  <si>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</si>
  <si>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</si>
  <si>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</si>
  <si>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подключение системы отопления в местах общего пользования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</si>
  <si>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</si>
  <si>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</si>
  <si>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</si>
  <si>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</si>
  <si>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</si>
  <si>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</si>
  <si>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</si>
  <si>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</si>
  <si>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</si>
  <si>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</si>
  <si>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</si>
  <si>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</si>
  <si>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</si>
  <si>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</si>
  <si>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(д.50мм-4шт.)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</si>
  <si>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</si>
  <si>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</si>
  <si>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</si>
  <si>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замена  КИП манометры 1 шт.</t>
  </si>
  <si>
    <t>ревизия задвижек  ХВС (д.50 мм.-3шт.)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</si>
  <si>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</si>
  <si>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</si>
  <si>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</si>
  <si>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</si>
  <si>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</si>
  <si>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</si>
  <si>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</si>
  <si>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</si>
  <si>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</si>
  <si>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</si>
  <si>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</si>
  <si>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</si>
  <si>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</si>
  <si>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</si>
  <si>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</si>
  <si>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</si>
  <si>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</si>
  <si>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</si>
  <si>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</si>
  <si>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</si>
  <si>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ремонт элементов кровли (смена ограждения, установка снегозадержателей, герметизация отверстий)</t>
  </si>
  <si>
    <t>ремонт слуховых окон</t>
  </si>
  <si>
    <t>элеваторный узел</t>
  </si>
  <si>
    <t>очистка дренажного колодца</t>
  </si>
  <si>
    <t>Сбор, вывоз и утилизация ТБО*, руб.м2</t>
  </si>
  <si>
    <t>ИТОГО:</t>
  </si>
  <si>
    <t>Дополнительные работы (текущий ремонт), в т.ч.:</t>
  </si>
  <si>
    <t>окраска газопровода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</si>
  <si>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</si>
  <si>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</si>
  <si>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</si>
  <si>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2014-2015гг.</t>
  </si>
  <si>
    <t>Итого:</t>
  </si>
  <si>
    <t>заполнение электронных паспортов</t>
  </si>
  <si>
    <t>гидравлическое испытание элеваторного узла и запорной арматуры</t>
  </si>
  <si>
    <t>1 раз в 3 года</t>
  </si>
  <si>
    <t>установка  КИП манометры 4 шт.</t>
  </si>
  <si>
    <t>крепление снегозадержателей на скатной кровле</t>
  </si>
  <si>
    <t>смена задвижек СТС (д.50 - 4 шт.)</t>
  </si>
  <si>
    <t>установка шаровых кранов СТС (д.15мм-2шт.)</t>
  </si>
  <si>
    <t>пылеудаление и дезинфекция вентканалов без пробивки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</si>
  <si>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</si>
  <si>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</si>
  <si>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монтаж кабельных линий от термосопротивлений до приборов учета тепла системы теплоснабжения и ГВС МКД</t>
  </si>
  <si>
    <t>переустановка ограждений 118 п.м.</t>
  </si>
  <si>
    <t>удлинение вытяжки вентиляции канализации</t>
  </si>
  <si>
    <t>косметический ремонт стен и потолков  1-2 подъездов</t>
  </si>
  <si>
    <t>смена доводчиков на входные двери 6 шт.</t>
  </si>
  <si>
    <t>обработка чердачных лестниц - 4 шт., створок подвальных окон - 11 шт., и лавок 4 шт. составом ОГНЕ био</t>
  </si>
  <si>
    <t>уборка асфальтированной площадки перед фасадом дома</t>
  </si>
  <si>
    <t>герметизация примыканий кровли к слуховым окнам 50 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</si>
</sst>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4"/>
      <name val="Arial Cyr"/>
      <charset val="204"/>
    </font>
    <font>
      <sz val="11"/>
      <name val="Arial Black"/>
      <family val="2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  <font>
      <sz val="14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/>
    <xf numFmtId="2" fontId="5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4" borderId="16" xfId="0" applyNumberFormat="1" applyFont="1" applyFill="1" applyBorder="1" applyAlignment="1">
      <alignment horizontal="center" vertical="center" wrapText="1"/>
    </xf>
    <xf numFmtId="2" fontId="8" fillId="4" borderId="18" xfId="0" applyNumberFormat="1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left" vertical="center" wrapText="1"/>
    </xf>
    <xf numFmtId="4" fontId="10" fillId="3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2" fontId="8" fillId="4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4" borderId="21" xfId="0" applyNumberFormat="1" applyFont="1" applyFill="1" applyBorder="1" applyAlignment="1">
      <alignment horizontal="center" vertical="center" wrapText="1"/>
    </xf>
    <xf numFmtId="2" fontId="8" fillId="4" borderId="22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2" fontId="8" fillId="4" borderId="0" xfId="0" applyNumberFormat="1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4" borderId="23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2" fontId="1" fillId="4" borderId="20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2" fontId="8" fillId="3" borderId="22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3" borderId="22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4" borderId="3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3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0" fillId="3" borderId="0" xfId="0" applyFill="1"/>
    <xf numFmtId="0" fontId="8" fillId="4" borderId="14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0" fillId="4" borderId="16" xfId="0" applyNumberFormat="1" applyFont="1" applyFill="1" applyBorder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2" fontId="10" fillId="4" borderId="18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topLeftCell="A11" zoomScale="75" workbookViewId="0">
      <selection activeCell="A39" sqref="A39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4.85546875" style="1" customWidth="1"/>
    <col min="5" max="5" width="13.85546875" style="1" hidden="1" customWidth="1"/>
    <col min="6" max="6" width="20.85546875" style="97" hidden="1" customWidth="1"/>
    <col min="7" max="7" width="13.85546875" style="1" customWidth="1"/>
    <col min="8" max="8" width="20.85546875" style="97" customWidth="1"/>
    <col min="9" max="9" width="15.42578125" style="1" customWidth="1"/>
    <col min="10" max="10" width="15.42578125" style="2" hidden="1" customWidth="1"/>
    <col min="11" max="14" width="15.42578125" style="1" customWidth="1"/>
    <col min="15" max="16384" width="9.140625" style="1"/>
  </cols>
  <sheetData>
    <row r="1" spans="1:10" ht="16.5" customHeight="1" x14ac:dyDescent="0.2">
      <c r="A1" s="123" t="s">
        <v>0</v>
      </c>
      <c r="B1" s="124"/>
      <c r="C1" s="124"/>
      <c r="D1" s="124"/>
      <c r="E1" s="124"/>
      <c r="F1" s="124"/>
      <c r="G1" s="124"/>
      <c r="H1" s="124"/>
    </row>
    <row r="2" spans="1:10" ht="12.75" customHeight="1" x14ac:dyDescent="0.3">
      <c r="B2" s="125" t="s">
        <v>1</v>
      </c>
      <c r="C2" s="125"/>
      <c r="D2" s="125"/>
      <c r="E2" s="125"/>
      <c r="F2" s="125"/>
      <c r="G2" s="124"/>
      <c r="H2" s="124"/>
    </row>
    <row r="3" spans="1:10" ht="20.25" customHeight="1" x14ac:dyDescent="0.3">
      <c r="A3" s="3" t="s">
        <v>115</v>
      </c>
      <c r="B3" s="125" t="s">
        <v>2</v>
      </c>
      <c r="C3" s="125"/>
      <c r="D3" s="125"/>
      <c r="E3" s="125"/>
      <c r="F3" s="125"/>
      <c r="G3" s="124"/>
      <c r="H3" s="124"/>
    </row>
    <row r="4" spans="1:10" ht="14.25" customHeight="1" x14ac:dyDescent="0.3">
      <c r="B4" s="125" t="s">
        <v>3</v>
      </c>
      <c r="C4" s="125"/>
      <c r="D4" s="125"/>
      <c r="E4" s="125"/>
      <c r="F4" s="125"/>
      <c r="G4" s="124"/>
      <c r="H4" s="124"/>
    </row>
    <row r="5" spans="1:10" ht="35.25" customHeight="1" x14ac:dyDescent="0.45">
      <c r="A5" s="126"/>
      <c r="B5" s="126"/>
      <c r="C5" s="126"/>
      <c r="D5" s="126"/>
      <c r="E5" s="126"/>
      <c r="F5" s="126"/>
      <c r="G5" s="126"/>
      <c r="H5" s="126"/>
      <c r="I5" s="4"/>
    </row>
    <row r="6" spans="1:10" ht="22.5" customHeight="1" x14ac:dyDescent="0.2">
      <c r="A6" s="127" t="s">
        <v>125</v>
      </c>
      <c r="B6" s="127"/>
      <c r="C6" s="127"/>
      <c r="D6" s="127"/>
      <c r="E6" s="127"/>
      <c r="F6" s="127"/>
      <c r="G6" s="127"/>
      <c r="H6" s="127"/>
      <c r="I6" s="4"/>
    </row>
    <row r="7" spans="1:10" s="5" customFormat="1" ht="22.5" customHeight="1" x14ac:dyDescent="0.4">
      <c r="A7" s="112" t="s">
        <v>4</v>
      </c>
      <c r="B7" s="112"/>
      <c r="C7" s="112"/>
      <c r="D7" s="112"/>
      <c r="E7" s="113"/>
      <c r="F7" s="113"/>
      <c r="G7" s="113"/>
      <c r="H7" s="113"/>
      <c r="J7" s="6"/>
    </row>
    <row r="8" spans="1:10" s="7" customFormat="1" ht="18.75" customHeight="1" x14ac:dyDescent="0.4">
      <c r="A8" s="112" t="s">
        <v>5</v>
      </c>
      <c r="B8" s="112"/>
      <c r="C8" s="112"/>
      <c r="D8" s="112"/>
      <c r="E8" s="113"/>
      <c r="F8" s="113"/>
      <c r="G8" s="113"/>
      <c r="H8" s="113"/>
    </row>
    <row r="9" spans="1:10" s="8" customFormat="1" ht="17.25" customHeight="1" x14ac:dyDescent="0.2">
      <c r="A9" s="114" t="s">
        <v>6</v>
      </c>
      <c r="B9" s="114"/>
      <c r="C9" s="114"/>
      <c r="D9" s="114"/>
      <c r="E9" s="115"/>
      <c r="F9" s="115"/>
      <c r="G9" s="115"/>
      <c r="H9" s="115"/>
    </row>
    <row r="10" spans="1:10" s="7" customFormat="1" ht="30" customHeight="1" thickBot="1" x14ac:dyDescent="0.25">
      <c r="A10" s="116" t="s">
        <v>7</v>
      </c>
      <c r="B10" s="116"/>
      <c r="C10" s="116"/>
      <c r="D10" s="116"/>
      <c r="E10" s="117"/>
      <c r="F10" s="117"/>
      <c r="G10" s="117"/>
      <c r="H10" s="117"/>
    </row>
    <row r="11" spans="1:10" s="13" customFormat="1" ht="139.5" customHeight="1" thickBot="1" x14ac:dyDescent="0.25">
      <c r="A11" s="9" t="s">
        <v>8</v>
      </c>
      <c r="B11" s="10" t="s">
        <v>9</v>
      </c>
      <c r="C11" s="11" t="s">
        <v>10</v>
      </c>
      <c r="D11" s="11" t="s">
        <v>11</v>
      </c>
      <c r="E11" s="11" t="s">
        <v>10</v>
      </c>
      <c r="F11" s="12" t="s">
        <v>12</v>
      </c>
      <c r="G11" s="11" t="s">
        <v>10</v>
      </c>
      <c r="H11" s="12" t="s">
        <v>12</v>
      </c>
      <c r="J11" s="14"/>
    </row>
    <row r="12" spans="1:10" s="21" customFormat="1" x14ac:dyDescent="0.2">
      <c r="A12" s="15">
        <v>1</v>
      </c>
      <c r="B12" s="16">
        <v>2</v>
      </c>
      <c r="C12" s="16">
        <v>3</v>
      </c>
      <c r="D12" s="17"/>
      <c r="E12" s="16">
        <v>3</v>
      </c>
      <c r="F12" s="18">
        <v>4</v>
      </c>
      <c r="G12" s="19">
        <v>3</v>
      </c>
      <c r="H12" s="20">
        <v>4</v>
      </c>
      <c r="J12" s="22"/>
    </row>
    <row r="13" spans="1:10" s="21" customFormat="1" ht="49.5" customHeight="1" x14ac:dyDescent="0.2">
      <c r="A13" s="118" t="s">
        <v>13</v>
      </c>
      <c r="B13" s="119"/>
      <c r="C13" s="119"/>
      <c r="D13" s="119"/>
      <c r="E13" s="119"/>
      <c r="F13" s="119"/>
      <c r="G13" s="120"/>
      <c r="H13" s="121"/>
      <c r="J13" s="22"/>
    </row>
    <row r="14" spans="1:10" s="13" customFormat="1" ht="15" x14ac:dyDescent="0.2">
      <c r="A14" s="23" t="s">
        <v>126</v>
      </c>
      <c r="B14" s="24"/>
      <c r="C14" s="25">
        <f>F14*12</f>
        <v>0</v>
      </c>
      <c r="D14" s="26">
        <f>G14*I14</f>
        <v>96023.88</v>
      </c>
      <c r="E14" s="27">
        <f>H14*12</f>
        <v>32.04</v>
      </c>
      <c r="F14" s="28"/>
      <c r="G14" s="27">
        <f>H14*12</f>
        <v>32.04</v>
      </c>
      <c r="H14" s="28">
        <f>H19+H21</f>
        <v>2.67</v>
      </c>
      <c r="I14" s="13">
        <v>2997</v>
      </c>
      <c r="J14" s="14">
        <v>2.2400000000000002</v>
      </c>
    </row>
    <row r="15" spans="1:10" s="13" customFormat="1" ht="28.5" customHeight="1" x14ac:dyDescent="0.2">
      <c r="A15" s="29" t="s">
        <v>14</v>
      </c>
      <c r="B15" s="30" t="s">
        <v>15</v>
      </c>
      <c r="C15" s="25"/>
      <c r="D15" s="26"/>
      <c r="E15" s="27"/>
      <c r="F15" s="28"/>
      <c r="G15" s="27"/>
      <c r="H15" s="28"/>
      <c r="J15" s="14"/>
    </row>
    <row r="16" spans="1:10" s="13" customFormat="1" ht="15" x14ac:dyDescent="0.2">
      <c r="A16" s="29" t="s">
        <v>16</v>
      </c>
      <c r="B16" s="30" t="s">
        <v>15</v>
      </c>
      <c r="C16" s="25"/>
      <c r="D16" s="26"/>
      <c r="E16" s="27"/>
      <c r="F16" s="28"/>
      <c r="G16" s="27"/>
      <c r="H16" s="28"/>
      <c r="J16" s="14"/>
    </row>
    <row r="17" spans="1:10" s="13" customFormat="1" ht="15" x14ac:dyDescent="0.2">
      <c r="A17" s="29" t="s">
        <v>17</v>
      </c>
      <c r="B17" s="30" t="s">
        <v>18</v>
      </c>
      <c r="C17" s="25"/>
      <c r="D17" s="26"/>
      <c r="E17" s="27"/>
      <c r="F17" s="28"/>
      <c r="G17" s="27"/>
      <c r="H17" s="28"/>
      <c r="J17" s="14"/>
    </row>
    <row r="18" spans="1:10" s="13" customFormat="1" ht="15" x14ac:dyDescent="0.2">
      <c r="A18" s="29" t="s">
        <v>19</v>
      </c>
      <c r="B18" s="30" t="s">
        <v>15</v>
      </c>
      <c r="C18" s="25"/>
      <c r="D18" s="26"/>
      <c r="E18" s="27"/>
      <c r="F18" s="28"/>
      <c r="G18" s="27"/>
      <c r="H18" s="28"/>
      <c r="J18" s="14"/>
    </row>
    <row r="19" spans="1:10" s="13" customFormat="1" ht="15" x14ac:dyDescent="0.2">
      <c r="A19" s="98" t="s">
        <v>116</v>
      </c>
      <c r="B19" s="99"/>
      <c r="C19" s="100"/>
      <c r="D19" s="101"/>
      <c r="E19" s="100"/>
      <c r="F19" s="102"/>
      <c r="G19" s="100"/>
      <c r="H19" s="28">
        <v>2.56</v>
      </c>
      <c r="J19" s="14"/>
    </row>
    <row r="20" spans="1:10" s="13" customFormat="1" ht="15" x14ac:dyDescent="0.2">
      <c r="A20" s="103" t="s">
        <v>117</v>
      </c>
      <c r="B20" s="104" t="s">
        <v>15</v>
      </c>
      <c r="C20" s="105"/>
      <c r="D20" s="101"/>
      <c r="E20" s="100"/>
      <c r="F20" s="102"/>
      <c r="G20" s="100"/>
      <c r="H20" s="102"/>
      <c r="J20" s="14"/>
    </row>
    <row r="21" spans="1:10" s="13" customFormat="1" ht="15" x14ac:dyDescent="0.2">
      <c r="A21" s="98" t="s">
        <v>116</v>
      </c>
      <c r="B21" s="99"/>
      <c r="C21" s="100"/>
      <c r="D21" s="101"/>
      <c r="E21" s="100"/>
      <c r="F21" s="102"/>
      <c r="G21" s="100"/>
      <c r="H21" s="28">
        <v>0.11</v>
      </c>
      <c r="J21" s="14"/>
    </row>
    <row r="22" spans="1:10" s="13" customFormat="1" ht="30" x14ac:dyDescent="0.2">
      <c r="A22" s="23" t="s">
        <v>20</v>
      </c>
      <c r="B22" s="31"/>
      <c r="C22" s="25">
        <f>F22*12</f>
        <v>0</v>
      </c>
      <c r="D22" s="26">
        <f>G22*I22</f>
        <v>56103.839999999997</v>
      </c>
      <c r="E22" s="27">
        <f>H22*12</f>
        <v>18.72</v>
      </c>
      <c r="F22" s="28"/>
      <c r="G22" s="27">
        <f>H22*12</f>
        <v>18.72</v>
      </c>
      <c r="H22" s="28">
        <v>1.56</v>
      </c>
      <c r="I22" s="13">
        <v>2997</v>
      </c>
      <c r="J22" s="14">
        <v>1.36</v>
      </c>
    </row>
    <row r="23" spans="1:10" s="13" customFormat="1" ht="15" x14ac:dyDescent="0.2">
      <c r="A23" s="29" t="s">
        <v>21</v>
      </c>
      <c r="B23" s="30" t="s">
        <v>22</v>
      </c>
      <c r="C23" s="25"/>
      <c r="D23" s="26"/>
      <c r="E23" s="27"/>
      <c r="F23" s="28"/>
      <c r="G23" s="27"/>
      <c r="H23" s="28"/>
      <c r="J23" s="14"/>
    </row>
    <row r="24" spans="1:10" s="13" customFormat="1" ht="15" x14ac:dyDescent="0.2">
      <c r="A24" s="29" t="s">
        <v>23</v>
      </c>
      <c r="B24" s="30" t="s">
        <v>22</v>
      </c>
      <c r="C24" s="25"/>
      <c r="D24" s="26"/>
      <c r="E24" s="27"/>
      <c r="F24" s="28"/>
      <c r="G24" s="27"/>
      <c r="H24" s="28"/>
      <c r="J24" s="14"/>
    </row>
    <row r="25" spans="1:10" s="13" customFormat="1" ht="15" x14ac:dyDescent="0.2">
      <c r="A25" s="29" t="s">
        <v>24</v>
      </c>
      <c r="B25" s="30" t="s">
        <v>25</v>
      </c>
      <c r="C25" s="25"/>
      <c r="D25" s="26"/>
      <c r="E25" s="27"/>
      <c r="F25" s="28"/>
      <c r="G25" s="27"/>
      <c r="H25" s="28"/>
      <c r="J25" s="14"/>
    </row>
    <row r="26" spans="1:10" s="13" customFormat="1" ht="15" x14ac:dyDescent="0.2">
      <c r="A26" s="29" t="s">
        <v>26</v>
      </c>
      <c r="B26" s="30" t="s">
        <v>22</v>
      </c>
      <c r="C26" s="25"/>
      <c r="D26" s="26"/>
      <c r="E26" s="27"/>
      <c r="F26" s="28"/>
      <c r="G26" s="27"/>
      <c r="H26" s="28"/>
      <c r="J26" s="14"/>
    </row>
    <row r="27" spans="1:10" s="13" customFormat="1" ht="25.5" x14ac:dyDescent="0.2">
      <c r="A27" s="29" t="s">
        <v>27</v>
      </c>
      <c r="B27" s="30" t="s">
        <v>28</v>
      </c>
      <c r="C27" s="25"/>
      <c r="D27" s="26"/>
      <c r="E27" s="27"/>
      <c r="F27" s="28"/>
      <c r="G27" s="27"/>
      <c r="H27" s="28"/>
      <c r="J27" s="14"/>
    </row>
    <row r="28" spans="1:10" s="13" customFormat="1" ht="15" x14ac:dyDescent="0.2">
      <c r="A28" s="29" t="s">
        <v>29</v>
      </c>
      <c r="B28" s="30" t="s">
        <v>22</v>
      </c>
      <c r="C28" s="25"/>
      <c r="D28" s="26"/>
      <c r="E28" s="27"/>
      <c r="F28" s="28"/>
      <c r="G28" s="27"/>
      <c r="H28" s="28"/>
      <c r="J28" s="14"/>
    </row>
    <row r="29" spans="1:10" s="13" customFormat="1" ht="15" x14ac:dyDescent="0.2">
      <c r="A29" s="29" t="s">
        <v>30</v>
      </c>
      <c r="B29" s="30" t="s">
        <v>22</v>
      </c>
      <c r="C29" s="25"/>
      <c r="D29" s="26"/>
      <c r="E29" s="27"/>
      <c r="F29" s="28"/>
      <c r="G29" s="27"/>
      <c r="H29" s="28"/>
      <c r="J29" s="14"/>
    </row>
    <row r="30" spans="1:10" s="13" customFormat="1" ht="25.5" x14ac:dyDescent="0.2">
      <c r="A30" s="29" t="s">
        <v>31</v>
      </c>
      <c r="B30" s="30" t="s">
        <v>32</v>
      </c>
      <c r="C30" s="25"/>
      <c r="D30" s="26"/>
      <c r="E30" s="27"/>
      <c r="F30" s="28"/>
      <c r="G30" s="27"/>
      <c r="H30" s="28"/>
      <c r="J30" s="14"/>
    </row>
    <row r="31" spans="1:10" s="34" customFormat="1" ht="15" x14ac:dyDescent="0.2">
      <c r="A31" s="32" t="s">
        <v>33</v>
      </c>
      <c r="B31" s="24" t="s">
        <v>34</v>
      </c>
      <c r="C31" s="25">
        <f>F31*12</f>
        <v>0</v>
      </c>
      <c r="D31" s="26">
        <f t="shared" ref="D31:D39" si="0">G31*I31</f>
        <v>24455.52</v>
      </c>
      <c r="E31" s="27">
        <f>H31*12</f>
        <v>8.16</v>
      </c>
      <c r="F31" s="33"/>
      <c r="G31" s="27">
        <f t="shared" ref="G31:G39" si="1">H31*12</f>
        <v>8.16</v>
      </c>
      <c r="H31" s="28">
        <v>0.68</v>
      </c>
      <c r="I31" s="13">
        <v>2997</v>
      </c>
      <c r="J31" s="14">
        <v>0.6</v>
      </c>
    </row>
    <row r="32" spans="1:10" s="13" customFormat="1" ht="15" x14ac:dyDescent="0.2">
      <c r="A32" s="32" t="s">
        <v>35</v>
      </c>
      <c r="B32" s="24" t="s">
        <v>36</v>
      </c>
      <c r="C32" s="25">
        <f>F32*12</f>
        <v>0</v>
      </c>
      <c r="D32" s="26">
        <f t="shared" si="0"/>
        <v>79840.08</v>
      </c>
      <c r="E32" s="27">
        <f>H32*12</f>
        <v>26.64</v>
      </c>
      <c r="F32" s="33"/>
      <c r="G32" s="27">
        <f t="shared" si="1"/>
        <v>26.64</v>
      </c>
      <c r="H32" s="28">
        <v>2.2200000000000002</v>
      </c>
      <c r="I32" s="13">
        <v>2997</v>
      </c>
      <c r="J32" s="14">
        <v>1.94</v>
      </c>
    </row>
    <row r="33" spans="1:10" s="21" customFormat="1" ht="30" x14ac:dyDescent="0.2">
      <c r="A33" s="32" t="s">
        <v>37</v>
      </c>
      <c r="B33" s="24" t="s">
        <v>38</v>
      </c>
      <c r="C33" s="35"/>
      <c r="D33" s="26">
        <v>1848.15</v>
      </c>
      <c r="E33" s="36"/>
      <c r="F33" s="33"/>
      <c r="G33" s="27">
        <f>D33/I33</f>
        <v>0.62</v>
      </c>
      <c r="H33" s="28">
        <f>G33/12</f>
        <v>0.05</v>
      </c>
      <c r="I33" s="13">
        <v>2997</v>
      </c>
      <c r="J33" s="14">
        <v>0.04</v>
      </c>
    </row>
    <row r="34" spans="1:10" s="21" customFormat="1" ht="32.25" customHeight="1" x14ac:dyDescent="0.2">
      <c r="A34" s="32" t="s">
        <v>39</v>
      </c>
      <c r="B34" s="24" t="s">
        <v>38</v>
      </c>
      <c r="C34" s="35"/>
      <c r="D34" s="26">
        <v>3696.3</v>
      </c>
      <c r="E34" s="36"/>
      <c r="F34" s="33"/>
      <c r="G34" s="27">
        <f>D34/I34</f>
        <v>1.23</v>
      </c>
      <c r="H34" s="28">
        <f>G34/12</f>
        <v>0.1</v>
      </c>
      <c r="I34" s="13">
        <v>2997</v>
      </c>
      <c r="J34" s="14">
        <v>0.09</v>
      </c>
    </row>
    <row r="35" spans="1:10" s="21" customFormat="1" ht="15" x14ac:dyDescent="0.2">
      <c r="A35" s="32" t="s">
        <v>40</v>
      </c>
      <c r="B35" s="24" t="s">
        <v>38</v>
      </c>
      <c r="C35" s="35"/>
      <c r="D35" s="26">
        <v>11670.68</v>
      </c>
      <c r="E35" s="36"/>
      <c r="F35" s="33"/>
      <c r="G35" s="27">
        <f>D35/I35</f>
        <v>3.89</v>
      </c>
      <c r="H35" s="28">
        <f>G35/12</f>
        <v>0.32</v>
      </c>
      <c r="I35" s="13">
        <v>2997</v>
      </c>
      <c r="J35" s="14">
        <v>0.28999999999999998</v>
      </c>
    </row>
    <row r="36" spans="1:10" s="21" customFormat="1" ht="30" hidden="1" x14ac:dyDescent="0.2">
      <c r="A36" s="32" t="s">
        <v>41</v>
      </c>
      <c r="B36" s="24" t="s">
        <v>28</v>
      </c>
      <c r="C36" s="35"/>
      <c r="D36" s="26">
        <f t="shared" si="0"/>
        <v>0</v>
      </c>
      <c r="E36" s="36"/>
      <c r="F36" s="33"/>
      <c r="G36" s="27">
        <f t="shared" si="1"/>
        <v>0</v>
      </c>
      <c r="H36" s="28">
        <v>0</v>
      </c>
      <c r="I36" s="13">
        <v>2997</v>
      </c>
      <c r="J36" s="14">
        <v>0</v>
      </c>
    </row>
    <row r="37" spans="1:10" s="21" customFormat="1" ht="30" hidden="1" x14ac:dyDescent="0.2">
      <c r="A37" s="32" t="s">
        <v>42</v>
      </c>
      <c r="B37" s="24" t="s">
        <v>28</v>
      </c>
      <c r="C37" s="35"/>
      <c r="D37" s="26">
        <f t="shared" si="0"/>
        <v>0</v>
      </c>
      <c r="E37" s="36"/>
      <c r="F37" s="33"/>
      <c r="G37" s="27">
        <f t="shared" si="1"/>
        <v>0</v>
      </c>
      <c r="H37" s="28">
        <v>0</v>
      </c>
      <c r="I37" s="13">
        <v>2997</v>
      </c>
      <c r="J37" s="14">
        <v>0</v>
      </c>
    </row>
    <row r="38" spans="1:10" s="21" customFormat="1" ht="30" hidden="1" x14ac:dyDescent="0.2">
      <c r="A38" s="32" t="s">
        <v>43</v>
      </c>
      <c r="B38" s="24" t="s">
        <v>28</v>
      </c>
      <c r="C38" s="35"/>
      <c r="D38" s="26">
        <f t="shared" si="0"/>
        <v>0</v>
      </c>
      <c r="E38" s="36"/>
      <c r="F38" s="33"/>
      <c r="G38" s="27">
        <f t="shared" si="1"/>
        <v>0</v>
      </c>
      <c r="H38" s="28">
        <v>0</v>
      </c>
      <c r="I38" s="13">
        <v>2997</v>
      </c>
      <c r="J38" s="14">
        <v>0</v>
      </c>
    </row>
    <row r="39" spans="1:10" s="21" customFormat="1" ht="30" x14ac:dyDescent="0.2">
      <c r="A39" s="32" t="s">
        <v>44</v>
      </c>
      <c r="B39" s="24"/>
      <c r="C39" s="35">
        <f>F39*12</f>
        <v>0</v>
      </c>
      <c r="D39" s="26">
        <f t="shared" si="0"/>
        <v>6833.16</v>
      </c>
      <c r="E39" s="36">
        <f>H39*12</f>
        <v>2.2799999999999998</v>
      </c>
      <c r="F39" s="33"/>
      <c r="G39" s="27">
        <f t="shared" si="1"/>
        <v>2.2799999999999998</v>
      </c>
      <c r="H39" s="28">
        <v>0.19</v>
      </c>
      <c r="I39" s="13">
        <v>2997</v>
      </c>
      <c r="J39" s="14">
        <v>0.14000000000000001</v>
      </c>
    </row>
    <row r="40" spans="1:10" s="13" customFormat="1" ht="15" x14ac:dyDescent="0.2">
      <c r="A40" s="32" t="s">
        <v>45</v>
      </c>
      <c r="B40" s="24" t="s">
        <v>46</v>
      </c>
      <c r="C40" s="35">
        <f>F40*12</f>
        <v>0</v>
      </c>
      <c r="D40" s="26">
        <f>G40*I40</f>
        <v>1438.56</v>
      </c>
      <c r="E40" s="36">
        <f>H40*12</f>
        <v>0.48</v>
      </c>
      <c r="F40" s="33"/>
      <c r="G40" s="27">
        <f>H40*12</f>
        <v>0.48</v>
      </c>
      <c r="H40" s="28">
        <v>0.04</v>
      </c>
      <c r="I40" s="13">
        <v>2997</v>
      </c>
      <c r="J40" s="14">
        <v>0.03</v>
      </c>
    </row>
    <row r="41" spans="1:10" s="13" customFormat="1" ht="15" x14ac:dyDescent="0.2">
      <c r="A41" s="32" t="s">
        <v>47</v>
      </c>
      <c r="B41" s="37" t="s">
        <v>48</v>
      </c>
      <c r="C41" s="38">
        <f>F41*12</f>
        <v>0</v>
      </c>
      <c r="D41" s="26">
        <f t="shared" ref="D41:D42" si="2">G41*I41</f>
        <v>1078.92</v>
      </c>
      <c r="E41" s="36">
        <f t="shared" ref="E41:E42" si="3">H41*12</f>
        <v>0.36</v>
      </c>
      <c r="F41" s="33"/>
      <c r="G41" s="27">
        <f t="shared" ref="G41:G42" si="4">H41*12</f>
        <v>0.36</v>
      </c>
      <c r="H41" s="28">
        <v>0.03</v>
      </c>
      <c r="I41" s="13">
        <v>2997</v>
      </c>
      <c r="J41" s="14">
        <v>0.02</v>
      </c>
    </row>
    <row r="42" spans="1:10" s="45" customFormat="1" ht="30" x14ac:dyDescent="0.2">
      <c r="A42" s="41" t="s">
        <v>49</v>
      </c>
      <c r="B42" s="42" t="s">
        <v>50</v>
      </c>
      <c r="C42" s="36">
        <f>F42*12</f>
        <v>0</v>
      </c>
      <c r="D42" s="26">
        <f t="shared" si="2"/>
        <v>1438.56</v>
      </c>
      <c r="E42" s="36">
        <f t="shared" si="3"/>
        <v>0.48</v>
      </c>
      <c r="F42" s="33"/>
      <c r="G42" s="27">
        <f t="shared" si="4"/>
        <v>0.48</v>
      </c>
      <c r="H42" s="28">
        <v>0.04</v>
      </c>
      <c r="I42" s="43">
        <v>2997</v>
      </c>
      <c r="J42" s="44">
        <v>0.03</v>
      </c>
    </row>
    <row r="43" spans="1:10" s="34" customFormat="1" ht="15" x14ac:dyDescent="0.2">
      <c r="A43" s="32" t="s">
        <v>51</v>
      </c>
      <c r="B43" s="24"/>
      <c r="C43" s="25"/>
      <c r="D43" s="27">
        <f>D45+D46+D47+D48+D49+D50+D51+D52+D53+D57+D54</f>
        <v>37018.82</v>
      </c>
      <c r="E43" s="27"/>
      <c r="F43" s="33"/>
      <c r="G43" s="27">
        <f>D43/I43</f>
        <v>12.35</v>
      </c>
      <c r="H43" s="28">
        <f>G43/12</f>
        <v>1.03</v>
      </c>
      <c r="I43" s="13">
        <v>2997</v>
      </c>
      <c r="J43" s="14">
        <v>0.52</v>
      </c>
    </row>
    <row r="44" spans="1:10" s="21" customFormat="1" ht="15" hidden="1" x14ac:dyDescent="0.2">
      <c r="A44" s="46" t="s">
        <v>52</v>
      </c>
      <c r="B44" s="47" t="s">
        <v>53</v>
      </c>
      <c r="C44" s="48"/>
      <c r="D44" s="49"/>
      <c r="E44" s="50"/>
      <c r="F44" s="51"/>
      <c r="G44" s="50"/>
      <c r="H44" s="51">
        <v>0</v>
      </c>
      <c r="I44" s="13">
        <v>2997</v>
      </c>
      <c r="J44" s="14">
        <v>0</v>
      </c>
    </row>
    <row r="45" spans="1:10" s="21" customFormat="1" ht="15" x14ac:dyDescent="0.2">
      <c r="A45" s="46" t="s">
        <v>54</v>
      </c>
      <c r="B45" s="47" t="s">
        <v>53</v>
      </c>
      <c r="C45" s="48"/>
      <c r="D45" s="49">
        <v>196.5</v>
      </c>
      <c r="E45" s="50"/>
      <c r="F45" s="51"/>
      <c r="G45" s="50"/>
      <c r="H45" s="51"/>
      <c r="I45" s="13">
        <v>2997</v>
      </c>
      <c r="J45" s="14">
        <v>0.01</v>
      </c>
    </row>
    <row r="46" spans="1:10" s="21" customFormat="1" ht="15" x14ac:dyDescent="0.2">
      <c r="A46" s="46" t="s">
        <v>55</v>
      </c>
      <c r="B46" s="47" t="s">
        <v>56</v>
      </c>
      <c r="C46" s="48">
        <f>F46*12</f>
        <v>0</v>
      </c>
      <c r="D46" s="49">
        <v>415.82</v>
      </c>
      <c r="E46" s="50">
        <f>H46*12</f>
        <v>0</v>
      </c>
      <c r="F46" s="51"/>
      <c r="G46" s="50"/>
      <c r="H46" s="51"/>
      <c r="I46" s="13">
        <v>2997</v>
      </c>
      <c r="J46" s="14">
        <v>0.01</v>
      </c>
    </row>
    <row r="47" spans="1:10" s="21" customFormat="1" ht="15" x14ac:dyDescent="0.2">
      <c r="A47" s="46" t="s">
        <v>118</v>
      </c>
      <c r="B47" s="55" t="s">
        <v>53</v>
      </c>
      <c r="C47" s="48"/>
      <c r="D47" s="49">
        <v>740.94</v>
      </c>
      <c r="E47" s="50"/>
      <c r="F47" s="51"/>
      <c r="G47" s="50"/>
      <c r="H47" s="51"/>
      <c r="I47" s="13"/>
      <c r="J47" s="14"/>
    </row>
    <row r="48" spans="1:10" s="21" customFormat="1" ht="25.5" x14ac:dyDescent="0.2">
      <c r="A48" s="46" t="s">
        <v>122</v>
      </c>
      <c r="B48" s="55" t="s">
        <v>28</v>
      </c>
      <c r="C48" s="48"/>
      <c r="D48" s="49">
        <v>18909.97</v>
      </c>
      <c r="E48" s="50">
        <f>H48*12</f>
        <v>0</v>
      </c>
      <c r="F48" s="51"/>
      <c r="G48" s="50"/>
      <c r="H48" s="51"/>
      <c r="I48" s="13">
        <v>2997</v>
      </c>
      <c r="J48" s="14">
        <v>0.12</v>
      </c>
    </row>
    <row r="49" spans="1:10" s="21" customFormat="1" ht="15" x14ac:dyDescent="0.2">
      <c r="A49" s="46" t="s">
        <v>57</v>
      </c>
      <c r="B49" s="47" t="s">
        <v>53</v>
      </c>
      <c r="C49" s="48">
        <f>F49*12</f>
        <v>0</v>
      </c>
      <c r="D49" s="49">
        <v>792.41</v>
      </c>
      <c r="E49" s="50">
        <f>H49*12</f>
        <v>0</v>
      </c>
      <c r="F49" s="51"/>
      <c r="G49" s="50"/>
      <c r="H49" s="51"/>
      <c r="I49" s="13">
        <v>2997</v>
      </c>
      <c r="J49" s="14">
        <v>0.02</v>
      </c>
    </row>
    <row r="50" spans="1:10" s="21" customFormat="1" ht="15" x14ac:dyDescent="0.2">
      <c r="A50" s="46" t="s">
        <v>58</v>
      </c>
      <c r="B50" s="47" t="s">
        <v>53</v>
      </c>
      <c r="C50" s="48">
        <f>F50*12</f>
        <v>0</v>
      </c>
      <c r="D50" s="49">
        <v>3532.78</v>
      </c>
      <c r="E50" s="50">
        <f>H50*12</f>
        <v>0</v>
      </c>
      <c r="F50" s="51"/>
      <c r="G50" s="50"/>
      <c r="H50" s="51"/>
      <c r="I50" s="13">
        <v>2997</v>
      </c>
      <c r="J50" s="14">
        <v>0.09</v>
      </c>
    </row>
    <row r="51" spans="1:10" s="21" customFormat="1" ht="15" x14ac:dyDescent="0.2">
      <c r="A51" s="46" t="s">
        <v>59</v>
      </c>
      <c r="B51" s="47" t="s">
        <v>53</v>
      </c>
      <c r="C51" s="48">
        <f>F51*12</f>
        <v>0</v>
      </c>
      <c r="D51" s="49">
        <v>831.63</v>
      </c>
      <c r="E51" s="50">
        <f>H51*12</f>
        <v>0</v>
      </c>
      <c r="F51" s="51"/>
      <c r="G51" s="50"/>
      <c r="H51" s="51"/>
      <c r="I51" s="13">
        <v>2997</v>
      </c>
      <c r="J51" s="14">
        <v>0.02</v>
      </c>
    </row>
    <row r="52" spans="1:10" s="21" customFormat="1" ht="15" x14ac:dyDescent="0.2">
      <c r="A52" s="46" t="s">
        <v>60</v>
      </c>
      <c r="B52" s="47" t="s">
        <v>53</v>
      </c>
      <c r="C52" s="48"/>
      <c r="D52" s="49">
        <v>396.19</v>
      </c>
      <c r="E52" s="50"/>
      <c r="F52" s="51"/>
      <c r="G52" s="50"/>
      <c r="H52" s="51"/>
      <c r="I52" s="13">
        <v>2997</v>
      </c>
      <c r="J52" s="14">
        <v>0.01</v>
      </c>
    </row>
    <row r="53" spans="1:10" s="21" customFormat="1" ht="25.5" x14ac:dyDescent="0.2">
      <c r="A53" s="46" t="s">
        <v>61</v>
      </c>
      <c r="B53" s="47" t="s">
        <v>53</v>
      </c>
      <c r="C53" s="48">
        <f>F53*12</f>
        <v>0</v>
      </c>
      <c r="D53" s="49">
        <v>3202.86</v>
      </c>
      <c r="E53" s="50">
        <f>H53*12</f>
        <v>0</v>
      </c>
      <c r="F53" s="51"/>
      <c r="G53" s="50"/>
      <c r="H53" s="51"/>
      <c r="I53" s="13">
        <v>2997</v>
      </c>
      <c r="J53" s="14">
        <v>7.0000000000000007E-2</v>
      </c>
    </row>
    <row r="54" spans="1:10" s="21" customFormat="1" ht="15" x14ac:dyDescent="0.2">
      <c r="A54" s="46" t="s">
        <v>62</v>
      </c>
      <c r="B54" s="47" t="s">
        <v>53</v>
      </c>
      <c r="C54" s="48"/>
      <c r="D54" s="49">
        <v>2790.05</v>
      </c>
      <c r="E54" s="50"/>
      <c r="F54" s="51"/>
      <c r="G54" s="50"/>
      <c r="H54" s="51"/>
      <c r="I54" s="13">
        <v>2997</v>
      </c>
      <c r="J54" s="14">
        <v>0.01</v>
      </c>
    </row>
    <row r="55" spans="1:10" s="21" customFormat="1" ht="15" hidden="1" x14ac:dyDescent="0.2">
      <c r="A55" s="46" t="s">
        <v>63</v>
      </c>
      <c r="B55" s="47" t="s">
        <v>53</v>
      </c>
      <c r="C55" s="52"/>
      <c r="D55" s="49"/>
      <c r="E55" s="53"/>
      <c r="F55" s="51"/>
      <c r="G55" s="50"/>
      <c r="H55" s="51"/>
      <c r="I55" s="13">
        <v>2997</v>
      </c>
      <c r="J55" s="14">
        <v>0</v>
      </c>
    </row>
    <row r="56" spans="1:10" s="21" customFormat="1" ht="15" hidden="1" x14ac:dyDescent="0.2">
      <c r="A56" s="54"/>
      <c r="B56" s="47"/>
      <c r="C56" s="48"/>
      <c r="D56" s="49"/>
      <c r="E56" s="50"/>
      <c r="F56" s="51"/>
      <c r="G56" s="50"/>
      <c r="H56" s="51"/>
      <c r="I56" s="13"/>
      <c r="J56" s="14"/>
    </row>
    <row r="57" spans="1:10" s="21" customFormat="1" ht="25.5" x14ac:dyDescent="0.2">
      <c r="A57" s="54" t="s">
        <v>120</v>
      </c>
      <c r="B57" s="55" t="s">
        <v>28</v>
      </c>
      <c r="C57" s="48"/>
      <c r="D57" s="49">
        <v>5209.67</v>
      </c>
      <c r="E57" s="50"/>
      <c r="F57" s="51"/>
      <c r="G57" s="50"/>
      <c r="H57" s="51"/>
      <c r="I57" s="13">
        <v>2997</v>
      </c>
      <c r="J57" s="14">
        <v>0.04</v>
      </c>
    </row>
    <row r="58" spans="1:10" s="34" customFormat="1" ht="30" hidden="1" x14ac:dyDescent="0.2">
      <c r="A58" s="32" t="s">
        <v>64</v>
      </c>
      <c r="B58" s="24"/>
      <c r="C58" s="25"/>
      <c r="D58" s="27">
        <f>D67</f>
        <v>0</v>
      </c>
      <c r="E58" s="27"/>
      <c r="F58" s="33"/>
      <c r="G58" s="27">
        <f>D58/I58</f>
        <v>0</v>
      </c>
      <c r="H58" s="28">
        <f>G58/12</f>
        <v>0</v>
      </c>
      <c r="I58" s="13">
        <v>2997</v>
      </c>
      <c r="J58" s="14">
        <v>0.09</v>
      </c>
    </row>
    <row r="59" spans="1:10" s="21" customFormat="1" ht="15" hidden="1" x14ac:dyDescent="0.2">
      <c r="A59" s="46" t="s">
        <v>65</v>
      </c>
      <c r="B59" s="47" t="s">
        <v>66</v>
      </c>
      <c r="C59" s="48"/>
      <c r="D59" s="49">
        <f t="shared" ref="D59:D69" si="5">G59*I59</f>
        <v>0</v>
      </c>
      <c r="E59" s="50"/>
      <c r="F59" s="51"/>
      <c r="G59" s="50">
        <f t="shared" ref="G59:G69" si="6">H59*12</f>
        <v>0</v>
      </c>
      <c r="H59" s="51">
        <v>0</v>
      </c>
      <c r="I59" s="13">
        <v>2997</v>
      </c>
      <c r="J59" s="14">
        <v>0</v>
      </c>
    </row>
    <row r="60" spans="1:10" s="21" customFormat="1" ht="25.5" hidden="1" x14ac:dyDescent="0.2">
      <c r="A60" s="46" t="s">
        <v>67</v>
      </c>
      <c r="B60" s="47" t="s">
        <v>68</v>
      </c>
      <c r="C60" s="48"/>
      <c r="D60" s="49">
        <f t="shared" si="5"/>
        <v>0</v>
      </c>
      <c r="E60" s="50"/>
      <c r="F60" s="51"/>
      <c r="G60" s="50">
        <f t="shared" si="6"/>
        <v>0</v>
      </c>
      <c r="H60" s="51">
        <v>0</v>
      </c>
      <c r="I60" s="13">
        <v>2997</v>
      </c>
      <c r="J60" s="14">
        <v>0</v>
      </c>
    </row>
    <row r="61" spans="1:10" s="21" customFormat="1" ht="15" hidden="1" x14ac:dyDescent="0.2">
      <c r="A61" s="46" t="s">
        <v>69</v>
      </c>
      <c r="B61" s="47" t="s">
        <v>70</v>
      </c>
      <c r="C61" s="48"/>
      <c r="D61" s="49">
        <f t="shared" si="5"/>
        <v>0</v>
      </c>
      <c r="E61" s="50"/>
      <c r="F61" s="51"/>
      <c r="G61" s="50">
        <f t="shared" si="6"/>
        <v>0</v>
      </c>
      <c r="H61" s="51">
        <v>0</v>
      </c>
      <c r="I61" s="13">
        <v>2997</v>
      </c>
      <c r="J61" s="14">
        <v>0</v>
      </c>
    </row>
    <row r="62" spans="1:10" s="21" customFormat="1" ht="25.5" hidden="1" x14ac:dyDescent="0.2">
      <c r="A62" s="46" t="s">
        <v>71</v>
      </c>
      <c r="B62" s="47" t="s">
        <v>72</v>
      </c>
      <c r="C62" s="48"/>
      <c r="D62" s="49">
        <f t="shared" si="5"/>
        <v>0</v>
      </c>
      <c r="E62" s="50"/>
      <c r="F62" s="51"/>
      <c r="G62" s="50">
        <f t="shared" si="6"/>
        <v>0</v>
      </c>
      <c r="H62" s="51">
        <v>0</v>
      </c>
      <c r="I62" s="13">
        <v>2997</v>
      </c>
      <c r="J62" s="14">
        <v>0</v>
      </c>
    </row>
    <row r="63" spans="1:10" s="21" customFormat="1" ht="15" hidden="1" x14ac:dyDescent="0.2">
      <c r="A63" s="46" t="s">
        <v>73</v>
      </c>
      <c r="B63" s="47" t="s">
        <v>74</v>
      </c>
      <c r="C63" s="48"/>
      <c r="D63" s="49">
        <f t="shared" si="5"/>
        <v>0</v>
      </c>
      <c r="E63" s="50"/>
      <c r="F63" s="51"/>
      <c r="G63" s="50">
        <f t="shared" si="6"/>
        <v>0</v>
      </c>
      <c r="H63" s="51">
        <v>0</v>
      </c>
      <c r="I63" s="13">
        <v>2997</v>
      </c>
      <c r="J63" s="14">
        <v>0</v>
      </c>
    </row>
    <row r="64" spans="1:10" s="21" customFormat="1" ht="15" hidden="1" x14ac:dyDescent="0.2">
      <c r="A64" s="46" t="s">
        <v>75</v>
      </c>
      <c r="B64" s="47" t="s">
        <v>70</v>
      </c>
      <c r="C64" s="48"/>
      <c r="D64" s="49">
        <f t="shared" si="5"/>
        <v>0</v>
      </c>
      <c r="E64" s="50"/>
      <c r="F64" s="51"/>
      <c r="G64" s="50">
        <f t="shared" si="6"/>
        <v>0</v>
      </c>
      <c r="H64" s="51">
        <v>0</v>
      </c>
      <c r="I64" s="13">
        <v>2997</v>
      </c>
      <c r="J64" s="14">
        <v>0</v>
      </c>
    </row>
    <row r="65" spans="1:10" s="21" customFormat="1" ht="15" hidden="1" x14ac:dyDescent="0.2">
      <c r="A65" s="46" t="s">
        <v>76</v>
      </c>
      <c r="B65" s="47" t="s">
        <v>53</v>
      </c>
      <c r="C65" s="48"/>
      <c r="D65" s="49">
        <f t="shared" si="5"/>
        <v>0</v>
      </c>
      <c r="E65" s="50"/>
      <c r="F65" s="51"/>
      <c r="G65" s="50">
        <f t="shared" si="6"/>
        <v>0</v>
      </c>
      <c r="H65" s="51">
        <v>0</v>
      </c>
      <c r="I65" s="13">
        <v>2997</v>
      </c>
      <c r="J65" s="14">
        <v>0</v>
      </c>
    </row>
    <row r="66" spans="1:10" s="21" customFormat="1" ht="25.5" hidden="1" x14ac:dyDescent="0.2">
      <c r="A66" s="46" t="s">
        <v>77</v>
      </c>
      <c r="B66" s="47" t="s">
        <v>53</v>
      </c>
      <c r="C66" s="48"/>
      <c r="D66" s="49">
        <f t="shared" si="5"/>
        <v>0</v>
      </c>
      <c r="E66" s="50"/>
      <c r="F66" s="51"/>
      <c r="G66" s="50">
        <f t="shared" si="6"/>
        <v>0</v>
      </c>
      <c r="H66" s="51">
        <v>0</v>
      </c>
      <c r="I66" s="13">
        <v>2997</v>
      </c>
      <c r="J66" s="14">
        <v>0</v>
      </c>
    </row>
    <row r="67" spans="1:10" s="21" customFormat="1" ht="15" hidden="1" x14ac:dyDescent="0.2">
      <c r="A67" s="46" t="s">
        <v>78</v>
      </c>
      <c r="B67" s="47" t="s">
        <v>53</v>
      </c>
      <c r="C67" s="48"/>
      <c r="D67" s="49"/>
      <c r="E67" s="50"/>
      <c r="F67" s="51"/>
      <c r="G67" s="50"/>
      <c r="H67" s="51"/>
      <c r="I67" s="13">
        <v>2997</v>
      </c>
      <c r="J67" s="14">
        <v>0.05</v>
      </c>
    </row>
    <row r="68" spans="1:10" s="21" customFormat="1" ht="15" hidden="1" x14ac:dyDescent="0.2">
      <c r="A68" s="46" t="s">
        <v>79</v>
      </c>
      <c r="B68" s="47" t="s">
        <v>38</v>
      </c>
      <c r="C68" s="48"/>
      <c r="D68" s="49">
        <f t="shared" si="5"/>
        <v>0</v>
      </c>
      <c r="E68" s="50"/>
      <c r="F68" s="51"/>
      <c r="G68" s="50">
        <f t="shared" si="6"/>
        <v>0</v>
      </c>
      <c r="H68" s="51">
        <v>0</v>
      </c>
      <c r="I68" s="13">
        <v>2997</v>
      </c>
      <c r="J68" s="14">
        <v>0</v>
      </c>
    </row>
    <row r="69" spans="1:10" s="21" customFormat="1" ht="15" hidden="1" x14ac:dyDescent="0.2">
      <c r="A69" s="54" t="s">
        <v>80</v>
      </c>
      <c r="B69" s="47" t="s">
        <v>38</v>
      </c>
      <c r="C69" s="52"/>
      <c r="D69" s="49">
        <f t="shared" si="5"/>
        <v>0</v>
      </c>
      <c r="E69" s="53"/>
      <c r="F69" s="51"/>
      <c r="G69" s="50">
        <f t="shared" si="6"/>
        <v>0</v>
      </c>
      <c r="H69" s="51">
        <v>0</v>
      </c>
      <c r="I69" s="13">
        <v>2997</v>
      </c>
      <c r="J69" s="14">
        <v>0</v>
      </c>
    </row>
    <row r="70" spans="1:10" s="21" customFormat="1" ht="15" hidden="1" x14ac:dyDescent="0.2">
      <c r="A70" s="54"/>
      <c r="B70" s="47"/>
      <c r="C70" s="48"/>
      <c r="D70" s="49"/>
      <c r="E70" s="50"/>
      <c r="F70" s="51"/>
      <c r="G70" s="50"/>
      <c r="H70" s="51"/>
      <c r="I70" s="13"/>
      <c r="J70" s="14"/>
    </row>
    <row r="71" spans="1:10" s="21" customFormat="1" ht="30" hidden="1" x14ac:dyDescent="0.2">
      <c r="A71" s="32" t="s">
        <v>81</v>
      </c>
      <c r="B71" s="47"/>
      <c r="C71" s="48"/>
      <c r="D71" s="27">
        <f>D72+D73</f>
        <v>0</v>
      </c>
      <c r="E71" s="50"/>
      <c r="F71" s="51"/>
      <c r="G71" s="27">
        <f>D71/I71</f>
        <v>0</v>
      </c>
      <c r="H71" s="28">
        <f>G71/12</f>
        <v>0</v>
      </c>
      <c r="I71" s="13">
        <v>2997</v>
      </c>
      <c r="J71" s="14">
        <v>7.0000000000000007E-2</v>
      </c>
    </row>
    <row r="72" spans="1:10" s="21" customFormat="1" ht="25.5" hidden="1" x14ac:dyDescent="0.2">
      <c r="A72" s="54" t="s">
        <v>82</v>
      </c>
      <c r="B72" s="55" t="s">
        <v>28</v>
      </c>
      <c r="C72" s="48"/>
      <c r="D72" s="49"/>
      <c r="E72" s="50"/>
      <c r="F72" s="51"/>
      <c r="G72" s="50"/>
      <c r="H72" s="51"/>
      <c r="I72" s="13">
        <v>2997</v>
      </c>
      <c r="J72" s="14">
        <v>0.03</v>
      </c>
    </row>
    <row r="73" spans="1:10" s="21" customFormat="1" ht="15" hidden="1" x14ac:dyDescent="0.2">
      <c r="A73" s="46" t="s">
        <v>83</v>
      </c>
      <c r="B73" s="47" t="s">
        <v>53</v>
      </c>
      <c r="C73" s="48"/>
      <c r="D73" s="49"/>
      <c r="E73" s="50"/>
      <c r="F73" s="51"/>
      <c r="G73" s="50"/>
      <c r="H73" s="51"/>
      <c r="I73" s="13">
        <v>2997</v>
      </c>
      <c r="J73" s="14">
        <v>0.04</v>
      </c>
    </row>
    <row r="74" spans="1:10" s="21" customFormat="1" ht="15" hidden="1" x14ac:dyDescent="0.2">
      <c r="A74" s="46" t="s">
        <v>84</v>
      </c>
      <c r="B74" s="47" t="s">
        <v>38</v>
      </c>
      <c r="C74" s="48"/>
      <c r="D74" s="49">
        <f>G74*I74</f>
        <v>0</v>
      </c>
      <c r="E74" s="50"/>
      <c r="F74" s="51"/>
      <c r="G74" s="50">
        <f>H74*12</f>
        <v>0</v>
      </c>
      <c r="H74" s="51">
        <v>0</v>
      </c>
      <c r="I74" s="13">
        <v>2997</v>
      </c>
      <c r="J74" s="14">
        <v>0</v>
      </c>
    </row>
    <row r="75" spans="1:10" s="21" customFormat="1" ht="15" x14ac:dyDescent="0.2">
      <c r="A75" s="32" t="s">
        <v>85</v>
      </c>
      <c r="B75" s="47"/>
      <c r="C75" s="48"/>
      <c r="D75" s="27">
        <f>D76+D77+D82</f>
        <v>8577.7199999999993</v>
      </c>
      <c r="E75" s="50"/>
      <c r="F75" s="51"/>
      <c r="G75" s="27">
        <f>D75/I75</f>
        <v>2.86</v>
      </c>
      <c r="H75" s="28">
        <f>G75/12</f>
        <v>0.24</v>
      </c>
      <c r="I75" s="13">
        <v>2997</v>
      </c>
      <c r="J75" s="14">
        <v>0.24</v>
      </c>
    </row>
    <row r="76" spans="1:10" s="21" customFormat="1" ht="15" x14ac:dyDescent="0.2">
      <c r="A76" s="46" t="s">
        <v>86</v>
      </c>
      <c r="B76" s="47" t="s">
        <v>53</v>
      </c>
      <c r="C76" s="48"/>
      <c r="D76" s="49">
        <v>4969.7700000000004</v>
      </c>
      <c r="E76" s="50"/>
      <c r="F76" s="51"/>
      <c r="G76" s="50"/>
      <c r="H76" s="51"/>
      <c r="I76" s="13">
        <v>2997</v>
      </c>
      <c r="J76" s="14">
        <v>0.12</v>
      </c>
    </row>
    <row r="77" spans="1:10" s="21" customFormat="1" ht="15" x14ac:dyDescent="0.2">
      <c r="A77" s="46" t="s">
        <v>87</v>
      </c>
      <c r="B77" s="47" t="s">
        <v>53</v>
      </c>
      <c r="C77" s="48"/>
      <c r="D77" s="49">
        <v>828.31</v>
      </c>
      <c r="E77" s="50"/>
      <c r="F77" s="51"/>
      <c r="G77" s="50"/>
      <c r="H77" s="51"/>
      <c r="I77" s="13">
        <v>2997</v>
      </c>
      <c r="J77" s="14">
        <v>0.02</v>
      </c>
    </row>
    <row r="78" spans="1:10" s="21" customFormat="1" ht="27.75" hidden="1" customHeight="1" x14ac:dyDescent="0.2">
      <c r="A78" s="54" t="s">
        <v>88</v>
      </c>
      <c r="B78" s="47" t="s">
        <v>28</v>
      </c>
      <c r="C78" s="48"/>
      <c r="D78" s="49">
        <f>G78*I78</f>
        <v>0</v>
      </c>
      <c r="E78" s="50"/>
      <c r="F78" s="51"/>
      <c r="G78" s="50"/>
      <c r="H78" s="51"/>
      <c r="I78" s="13">
        <v>2997</v>
      </c>
      <c r="J78" s="14">
        <v>0</v>
      </c>
    </row>
    <row r="79" spans="1:10" s="21" customFormat="1" ht="25.5" hidden="1" x14ac:dyDescent="0.2">
      <c r="A79" s="54" t="s">
        <v>89</v>
      </c>
      <c r="B79" s="47" t="s">
        <v>28</v>
      </c>
      <c r="C79" s="48"/>
      <c r="D79" s="49">
        <f>G79*I79</f>
        <v>0</v>
      </c>
      <c r="E79" s="50"/>
      <c r="F79" s="51"/>
      <c r="G79" s="50"/>
      <c r="H79" s="51"/>
      <c r="I79" s="13">
        <v>2997</v>
      </c>
      <c r="J79" s="14">
        <v>0</v>
      </c>
    </row>
    <row r="80" spans="1:10" s="21" customFormat="1" ht="25.5" hidden="1" x14ac:dyDescent="0.2">
      <c r="A80" s="54" t="s">
        <v>90</v>
      </c>
      <c r="B80" s="47" t="s">
        <v>28</v>
      </c>
      <c r="C80" s="48"/>
      <c r="D80" s="49">
        <f>G80*I80</f>
        <v>0</v>
      </c>
      <c r="E80" s="50"/>
      <c r="F80" s="51"/>
      <c r="G80" s="50"/>
      <c r="H80" s="51"/>
      <c r="I80" s="13">
        <v>2997</v>
      </c>
      <c r="J80" s="14">
        <v>0</v>
      </c>
    </row>
    <row r="81" spans="1:10" s="21" customFormat="1" ht="25.5" hidden="1" x14ac:dyDescent="0.2">
      <c r="A81" s="54" t="s">
        <v>91</v>
      </c>
      <c r="B81" s="47" t="s">
        <v>28</v>
      </c>
      <c r="C81" s="48"/>
      <c r="D81" s="49">
        <f>G81*I81</f>
        <v>0</v>
      </c>
      <c r="E81" s="50"/>
      <c r="F81" s="51"/>
      <c r="G81" s="50"/>
      <c r="H81" s="51"/>
      <c r="I81" s="13">
        <v>2997</v>
      </c>
      <c r="J81" s="14">
        <v>0</v>
      </c>
    </row>
    <row r="82" spans="1:10" s="21" customFormat="1" ht="25.5" x14ac:dyDescent="0.2">
      <c r="A82" s="54" t="s">
        <v>92</v>
      </c>
      <c r="B82" s="47" t="s">
        <v>28</v>
      </c>
      <c r="C82" s="48"/>
      <c r="D82" s="49">
        <v>2779.64</v>
      </c>
      <c r="E82" s="50"/>
      <c r="F82" s="51"/>
      <c r="G82" s="50"/>
      <c r="H82" s="51"/>
      <c r="I82" s="13">
        <v>2997</v>
      </c>
      <c r="J82" s="14">
        <v>0.06</v>
      </c>
    </row>
    <row r="83" spans="1:10" s="21" customFormat="1" ht="15" x14ac:dyDescent="0.2">
      <c r="A83" s="32" t="s">
        <v>93</v>
      </c>
      <c r="B83" s="47"/>
      <c r="C83" s="48"/>
      <c r="D83" s="27">
        <f>D84+D85</f>
        <v>993.79</v>
      </c>
      <c r="E83" s="50"/>
      <c r="F83" s="51"/>
      <c r="G83" s="27">
        <f>D83/I83</f>
        <v>0.33</v>
      </c>
      <c r="H83" s="28">
        <f>G83/12</f>
        <v>0.03</v>
      </c>
      <c r="I83" s="13">
        <v>2997</v>
      </c>
      <c r="J83" s="14">
        <v>0.1</v>
      </c>
    </row>
    <row r="84" spans="1:10" s="21" customFormat="1" ht="15" x14ac:dyDescent="0.2">
      <c r="A84" s="46" t="s">
        <v>94</v>
      </c>
      <c r="B84" s="47" t="s">
        <v>53</v>
      </c>
      <c r="C84" s="48"/>
      <c r="D84" s="49">
        <v>993.79</v>
      </c>
      <c r="E84" s="50"/>
      <c r="F84" s="51"/>
      <c r="G84" s="50"/>
      <c r="H84" s="51"/>
      <c r="I84" s="13">
        <v>2997</v>
      </c>
      <c r="J84" s="14">
        <v>0.02</v>
      </c>
    </row>
    <row r="85" spans="1:10" s="21" customFormat="1" ht="15" hidden="1" x14ac:dyDescent="0.2">
      <c r="A85" s="46" t="s">
        <v>95</v>
      </c>
      <c r="B85" s="47" t="s">
        <v>53</v>
      </c>
      <c r="C85" s="48"/>
      <c r="D85" s="49"/>
      <c r="E85" s="50"/>
      <c r="F85" s="51"/>
      <c r="G85" s="50"/>
      <c r="H85" s="51"/>
      <c r="I85" s="13">
        <v>2997</v>
      </c>
      <c r="J85" s="14">
        <v>0.02</v>
      </c>
    </row>
    <row r="86" spans="1:10" s="13" customFormat="1" ht="15" x14ac:dyDescent="0.2">
      <c r="A86" s="32" t="s">
        <v>96</v>
      </c>
      <c r="B86" s="24"/>
      <c r="C86" s="25"/>
      <c r="D86" s="27">
        <f>D87</f>
        <v>6160</v>
      </c>
      <c r="E86" s="27"/>
      <c r="F86" s="33"/>
      <c r="G86" s="27">
        <f>D86/I86</f>
        <v>2.06</v>
      </c>
      <c r="H86" s="28">
        <f>G86/12</f>
        <v>0.17</v>
      </c>
      <c r="I86" s="13">
        <v>2997</v>
      </c>
      <c r="J86" s="14">
        <v>0.22</v>
      </c>
    </row>
    <row r="87" spans="1:10" s="21" customFormat="1" ht="15" x14ac:dyDescent="0.2">
      <c r="A87" s="54" t="s">
        <v>124</v>
      </c>
      <c r="B87" s="55" t="s">
        <v>119</v>
      </c>
      <c r="C87" s="48">
        <f>F87*12</f>
        <v>0</v>
      </c>
      <c r="D87" s="49">
        <f>18480/3</f>
        <v>6160</v>
      </c>
      <c r="E87" s="50">
        <f>H87*12</f>
        <v>0</v>
      </c>
      <c r="F87" s="51"/>
      <c r="G87" s="50"/>
      <c r="H87" s="51"/>
      <c r="I87" s="13">
        <v>2997</v>
      </c>
      <c r="J87" s="14">
        <v>0.19</v>
      </c>
    </row>
    <row r="88" spans="1:10" s="13" customFormat="1" ht="15" x14ac:dyDescent="0.2">
      <c r="A88" s="32" t="s">
        <v>98</v>
      </c>
      <c r="B88" s="24"/>
      <c r="C88" s="25"/>
      <c r="D88" s="27">
        <f>D89+D90+D91</f>
        <v>20813.97</v>
      </c>
      <c r="E88" s="27"/>
      <c r="F88" s="33"/>
      <c r="G88" s="27">
        <f>D88/I88</f>
        <v>6.94</v>
      </c>
      <c r="H88" s="28">
        <f>G88/12</f>
        <v>0.57999999999999996</v>
      </c>
      <c r="I88" s="13">
        <v>2997</v>
      </c>
      <c r="J88" s="14">
        <v>0.51</v>
      </c>
    </row>
    <row r="89" spans="1:10" s="21" customFormat="1" ht="15" x14ac:dyDescent="0.2">
      <c r="A89" s="46" t="s">
        <v>99</v>
      </c>
      <c r="B89" s="47" t="s">
        <v>66</v>
      </c>
      <c r="C89" s="48"/>
      <c r="D89" s="49">
        <v>15702.99</v>
      </c>
      <c r="E89" s="50"/>
      <c r="F89" s="51"/>
      <c r="G89" s="50"/>
      <c r="H89" s="51"/>
      <c r="I89" s="13">
        <v>2997</v>
      </c>
      <c r="J89" s="14">
        <v>0.39</v>
      </c>
    </row>
    <row r="90" spans="1:10" s="21" customFormat="1" ht="15" x14ac:dyDescent="0.2">
      <c r="A90" s="46" t="s">
        <v>100</v>
      </c>
      <c r="B90" s="47" t="s">
        <v>66</v>
      </c>
      <c r="C90" s="48"/>
      <c r="D90" s="49">
        <v>5110.9799999999996</v>
      </c>
      <c r="E90" s="50"/>
      <c r="F90" s="51"/>
      <c r="G90" s="50"/>
      <c r="H90" s="51"/>
      <c r="I90" s="13">
        <v>2997</v>
      </c>
      <c r="J90" s="14">
        <v>0.13</v>
      </c>
    </row>
    <row r="91" spans="1:10" s="21" customFormat="1" ht="25.5" hidden="1" customHeight="1" x14ac:dyDescent="0.2">
      <c r="A91" s="46" t="s">
        <v>101</v>
      </c>
      <c r="B91" s="47" t="s">
        <v>53</v>
      </c>
      <c r="C91" s="48"/>
      <c r="D91" s="49"/>
      <c r="E91" s="50"/>
      <c r="F91" s="51"/>
      <c r="G91" s="50"/>
      <c r="H91" s="51">
        <v>0</v>
      </c>
      <c r="I91" s="13">
        <v>2997</v>
      </c>
      <c r="J91" s="14">
        <v>0</v>
      </c>
    </row>
    <row r="92" spans="1:10" s="13" customFormat="1" ht="30.75" thickBot="1" x14ac:dyDescent="0.25">
      <c r="A92" s="56" t="s">
        <v>102</v>
      </c>
      <c r="B92" s="24" t="s">
        <v>28</v>
      </c>
      <c r="C92" s="38">
        <f>F92*12</f>
        <v>0</v>
      </c>
      <c r="D92" s="39">
        <f>G92*I92</f>
        <v>16183.8</v>
      </c>
      <c r="E92" s="39">
        <f>H92*12</f>
        <v>5.4</v>
      </c>
      <c r="F92" s="40"/>
      <c r="G92" s="39">
        <f>H92*12</f>
        <v>5.4</v>
      </c>
      <c r="H92" s="40">
        <f>0.34+0.11</f>
        <v>0.45</v>
      </c>
      <c r="I92" s="13">
        <v>2997</v>
      </c>
      <c r="J92" s="14">
        <v>0.3</v>
      </c>
    </row>
    <row r="93" spans="1:10" s="13" customFormat="1" ht="19.5" hidden="1" thickBot="1" x14ac:dyDescent="0.25">
      <c r="A93" s="57" t="s">
        <v>103</v>
      </c>
      <c r="B93" s="37"/>
      <c r="C93" s="38">
        <f>F93*12</f>
        <v>0</v>
      </c>
      <c r="D93" s="38"/>
      <c r="E93" s="38"/>
      <c r="F93" s="58"/>
      <c r="G93" s="38"/>
      <c r="H93" s="106"/>
      <c r="I93" s="13">
        <v>2997</v>
      </c>
      <c r="J93" s="14"/>
    </row>
    <row r="94" spans="1:10" s="13" customFormat="1" ht="29.25" hidden="1" thickBot="1" x14ac:dyDescent="0.25">
      <c r="A94" s="59" t="s">
        <v>104</v>
      </c>
      <c r="B94" s="60"/>
      <c r="C94" s="61"/>
      <c r="D94" s="62"/>
      <c r="E94" s="62"/>
      <c r="F94" s="63"/>
      <c r="G94" s="62"/>
      <c r="H94" s="107"/>
      <c r="I94" s="13">
        <v>2997</v>
      </c>
      <c r="J94" s="14"/>
    </row>
    <row r="95" spans="1:10" s="13" customFormat="1" ht="15.75" hidden="1" thickBot="1" x14ac:dyDescent="0.25">
      <c r="A95" s="59" t="s">
        <v>105</v>
      </c>
      <c r="B95" s="60"/>
      <c r="C95" s="61"/>
      <c r="D95" s="62"/>
      <c r="E95" s="62"/>
      <c r="F95" s="63"/>
      <c r="G95" s="62"/>
      <c r="H95" s="107"/>
      <c r="I95" s="13">
        <v>2997</v>
      </c>
      <c r="J95" s="14"/>
    </row>
    <row r="96" spans="1:10" s="13" customFormat="1" ht="15.75" hidden="1" thickBot="1" x14ac:dyDescent="0.25">
      <c r="A96" s="59" t="s">
        <v>106</v>
      </c>
      <c r="B96" s="60"/>
      <c r="C96" s="61"/>
      <c r="D96" s="38"/>
      <c r="E96" s="38"/>
      <c r="F96" s="58"/>
      <c r="G96" s="38"/>
      <c r="H96" s="106"/>
      <c r="I96" s="13">
        <v>2997</v>
      </c>
      <c r="J96" s="14"/>
    </row>
    <row r="97" spans="1:10" s="13" customFormat="1" ht="15.75" hidden="1" thickBot="1" x14ac:dyDescent="0.25">
      <c r="A97" s="64" t="s">
        <v>107</v>
      </c>
      <c r="B97" s="65"/>
      <c r="C97" s="62"/>
      <c r="D97" s="38"/>
      <c r="E97" s="38"/>
      <c r="F97" s="58"/>
      <c r="G97" s="38"/>
      <c r="H97" s="106"/>
      <c r="I97" s="13">
        <v>2997</v>
      </c>
      <c r="J97" s="14"/>
    </row>
    <row r="98" spans="1:10" s="13" customFormat="1" ht="24.75" customHeight="1" thickBot="1" x14ac:dyDescent="0.25">
      <c r="A98" s="66" t="s">
        <v>108</v>
      </c>
      <c r="B98" s="67" t="s">
        <v>22</v>
      </c>
      <c r="C98" s="68"/>
      <c r="D98" s="69">
        <f>G98*I98</f>
        <v>61858.080000000002</v>
      </c>
      <c r="E98" s="70"/>
      <c r="F98" s="71"/>
      <c r="G98" s="70">
        <f>H98*12</f>
        <v>20.64</v>
      </c>
      <c r="H98" s="72">
        <v>1.72</v>
      </c>
      <c r="I98" s="13">
        <v>2997</v>
      </c>
      <c r="J98" s="14"/>
    </row>
    <row r="99" spans="1:10" s="13" customFormat="1" ht="25.5" customHeight="1" thickBot="1" x14ac:dyDescent="0.25">
      <c r="A99" s="73" t="s">
        <v>109</v>
      </c>
      <c r="B99" s="11"/>
      <c r="C99" s="70">
        <f>F99*12</f>
        <v>0</v>
      </c>
      <c r="D99" s="74">
        <f>D92+D88+D86+D83+D75+D71+D58+D43+D42+D41+D40+D39+D35+D34+D33+D32+D31+D22+D14+D98</f>
        <v>436033.83</v>
      </c>
      <c r="E99" s="74">
        <f>E92+E88+E86+E83+E75+E71+E58+E43+E42+E41+E40+E39+E35+E34+E33+E32+E31+E22+E14+E98</f>
        <v>94.56</v>
      </c>
      <c r="F99" s="74">
        <f>F92+F88+F86+F83+F75+F71+F58+F43+F42+F41+F40+F39+F35+F34+F33+F32+F31+F22+F14+F98</f>
        <v>0</v>
      </c>
      <c r="G99" s="74">
        <f>G92+G88+G86+G83+G75+G71+G58+G43+G42+G41+G40+G39+G35+G34+G33+G32+G31+G22+G14+G98</f>
        <v>145.47999999999999</v>
      </c>
      <c r="H99" s="108">
        <f>H92+H88+H86+H83+H75+H71+H58+H43+H42+H41+H40+H39+H35+H34+H33+H32+H31+H22+H14+H98</f>
        <v>12.12</v>
      </c>
      <c r="I99" s="13">
        <v>2997</v>
      </c>
      <c r="J99" s="14"/>
    </row>
    <row r="100" spans="1:10" s="76" customFormat="1" x14ac:dyDescent="0.2">
      <c r="A100" s="75"/>
      <c r="F100" s="77"/>
      <c r="H100" s="77"/>
      <c r="J100" s="78"/>
    </row>
    <row r="101" spans="1:10" s="76" customFormat="1" x14ac:dyDescent="0.2">
      <c r="A101" s="75"/>
      <c r="F101" s="77"/>
      <c r="H101" s="77"/>
      <c r="J101" s="78"/>
    </row>
    <row r="102" spans="1:10" s="76" customFormat="1" x14ac:dyDescent="0.2">
      <c r="A102" s="75"/>
      <c r="F102" s="77"/>
      <c r="H102" s="77"/>
      <c r="J102" s="78"/>
    </row>
    <row r="103" spans="1:10" s="76" customFormat="1" x14ac:dyDescent="0.2">
      <c r="A103" s="75"/>
      <c r="F103" s="77"/>
      <c r="H103" s="77"/>
      <c r="J103" s="78"/>
    </row>
    <row r="104" spans="1:10" s="76" customFormat="1" ht="13.5" thickBot="1" x14ac:dyDescent="0.25">
      <c r="A104" s="75"/>
      <c r="F104" s="77"/>
      <c r="H104" s="77"/>
      <c r="J104" s="78"/>
    </row>
    <row r="105" spans="1:10" s="13" customFormat="1" ht="19.5" thickBot="1" x14ac:dyDescent="0.25">
      <c r="A105" s="79" t="s">
        <v>110</v>
      </c>
      <c r="B105" s="11"/>
      <c r="C105" s="70" t="e">
        <f>F105*12</f>
        <v>#VALUE!</v>
      </c>
      <c r="D105" s="70">
        <f>D106+D108+D110+D111+D112+D113+D114+D115+D117+D118+D109</f>
        <v>241865.89</v>
      </c>
      <c r="E105" s="70" t="e">
        <f t="shared" ref="E105:H105" si="7">E106+E108+E110+E111+E112+E113+E114+E115+E117+E118+E109</f>
        <v>#VALUE!</v>
      </c>
      <c r="F105" s="70" t="e">
        <f t="shared" si="7"/>
        <v>#VALUE!</v>
      </c>
      <c r="G105" s="70">
        <f t="shared" si="7"/>
        <v>80.709999999999994</v>
      </c>
      <c r="H105" s="70">
        <f t="shared" si="7"/>
        <v>6.73</v>
      </c>
      <c r="I105" s="13">
        <v>2997</v>
      </c>
      <c r="J105" s="14"/>
    </row>
    <row r="106" spans="1:10" s="21" customFormat="1" ht="15" x14ac:dyDescent="0.2">
      <c r="A106" s="46" t="s">
        <v>121</v>
      </c>
      <c r="B106" s="47"/>
      <c r="C106" s="48"/>
      <c r="D106" s="49">
        <v>34261.61</v>
      </c>
      <c r="E106" s="50"/>
      <c r="F106" s="51"/>
      <c r="G106" s="50">
        <f>D106/I106</f>
        <v>11.43</v>
      </c>
      <c r="H106" s="51">
        <f>G106/12</f>
        <v>0.95</v>
      </c>
      <c r="I106" s="13">
        <v>2997</v>
      </c>
      <c r="J106" s="14"/>
    </row>
    <row r="107" spans="1:10" s="21" customFormat="1" ht="15" hidden="1" x14ac:dyDescent="0.2">
      <c r="A107" s="46"/>
      <c r="B107" s="47"/>
      <c r="C107" s="48"/>
      <c r="D107" s="49"/>
      <c r="E107" s="50"/>
      <c r="F107" s="51"/>
      <c r="G107" s="50">
        <f t="shared" ref="G107:G118" si="8">D107/I107</f>
        <v>0</v>
      </c>
      <c r="H107" s="51">
        <f t="shared" ref="H107:H108" si="9">G107/12</f>
        <v>0</v>
      </c>
      <c r="I107" s="13">
        <v>2997</v>
      </c>
      <c r="J107" s="14"/>
    </row>
    <row r="108" spans="1:10" s="21" customFormat="1" ht="15" x14ac:dyDescent="0.2">
      <c r="A108" s="46" t="s">
        <v>128</v>
      </c>
      <c r="B108" s="47"/>
      <c r="C108" s="48"/>
      <c r="D108" s="49">
        <v>19805.91</v>
      </c>
      <c r="E108" s="50"/>
      <c r="F108" s="51"/>
      <c r="G108" s="50">
        <f t="shared" si="8"/>
        <v>6.61</v>
      </c>
      <c r="H108" s="51">
        <f t="shared" si="9"/>
        <v>0.55000000000000004</v>
      </c>
      <c r="I108" s="13">
        <v>2997</v>
      </c>
      <c r="J108" s="14"/>
    </row>
    <row r="109" spans="1:10" s="21" customFormat="1" ht="15" x14ac:dyDescent="0.2">
      <c r="A109" s="46" t="s">
        <v>134</v>
      </c>
      <c r="B109" s="47"/>
      <c r="C109" s="48"/>
      <c r="D109" s="49">
        <v>6630.2</v>
      </c>
      <c r="E109" s="50"/>
      <c r="F109" s="51"/>
      <c r="G109" s="50">
        <f t="shared" si="8"/>
        <v>2.21</v>
      </c>
      <c r="H109" s="51">
        <v>0.19</v>
      </c>
      <c r="I109" s="13">
        <v>2997</v>
      </c>
      <c r="J109" s="14"/>
    </row>
    <row r="110" spans="1:10" s="21" customFormat="1" ht="15" x14ac:dyDescent="0.2">
      <c r="A110" s="46" t="s">
        <v>123</v>
      </c>
      <c r="B110" s="47"/>
      <c r="C110" s="48"/>
      <c r="D110" s="49">
        <v>1202.97</v>
      </c>
      <c r="E110" s="50"/>
      <c r="F110" s="51"/>
      <c r="G110" s="50">
        <f t="shared" si="8"/>
        <v>0.4</v>
      </c>
      <c r="H110" s="51">
        <f>G110/12+0.01</f>
        <v>0.04</v>
      </c>
      <c r="I110" s="13">
        <v>2997</v>
      </c>
      <c r="J110" s="14"/>
    </row>
    <row r="111" spans="1:10" s="21" customFormat="1" ht="15" x14ac:dyDescent="0.2">
      <c r="A111" s="46" t="s">
        <v>129</v>
      </c>
      <c r="B111" s="47"/>
      <c r="C111" s="48"/>
      <c r="D111" s="49">
        <v>21401.68</v>
      </c>
      <c r="E111" s="50"/>
      <c r="F111" s="51"/>
      <c r="G111" s="50">
        <f t="shared" si="8"/>
        <v>7.14</v>
      </c>
      <c r="H111" s="51">
        <v>0.59</v>
      </c>
      <c r="I111" s="13">
        <v>2997</v>
      </c>
      <c r="J111" s="14"/>
    </row>
    <row r="112" spans="1:10" s="21" customFormat="1" ht="15" x14ac:dyDescent="0.2">
      <c r="A112" s="46" t="s">
        <v>130</v>
      </c>
      <c r="B112" s="47"/>
      <c r="C112" s="48"/>
      <c r="D112" s="49">
        <v>93204.39</v>
      </c>
      <c r="E112" s="50"/>
      <c r="F112" s="51"/>
      <c r="G112" s="50">
        <f t="shared" si="8"/>
        <v>31.1</v>
      </c>
      <c r="H112" s="51">
        <f>G112/12</f>
        <v>2.59</v>
      </c>
      <c r="I112" s="13">
        <v>2997</v>
      </c>
      <c r="J112" s="14"/>
    </row>
    <row r="113" spans="1:10" s="21" customFormat="1" ht="15" x14ac:dyDescent="0.2">
      <c r="A113" s="46" t="s">
        <v>131</v>
      </c>
      <c r="B113" s="47"/>
      <c r="C113" s="48"/>
      <c r="D113" s="49">
        <v>9368.69</v>
      </c>
      <c r="E113" s="50"/>
      <c r="F113" s="51"/>
      <c r="G113" s="50">
        <f t="shared" si="8"/>
        <v>3.13</v>
      </c>
      <c r="H113" s="51">
        <f>G113/12</f>
        <v>0.26</v>
      </c>
      <c r="I113" s="13">
        <v>2997</v>
      </c>
      <c r="J113" s="14"/>
    </row>
    <row r="114" spans="1:10" s="21" customFormat="1" ht="25.5" x14ac:dyDescent="0.2">
      <c r="A114" s="46" t="s">
        <v>132</v>
      </c>
      <c r="B114" s="47"/>
      <c r="C114" s="48"/>
      <c r="D114" s="49">
        <v>5654.43</v>
      </c>
      <c r="E114" s="50"/>
      <c r="F114" s="51"/>
      <c r="G114" s="50">
        <f t="shared" si="8"/>
        <v>1.89</v>
      </c>
      <c r="H114" s="51">
        <f>G114/12</f>
        <v>0.16</v>
      </c>
      <c r="I114" s="13">
        <v>2997</v>
      </c>
      <c r="J114" s="14"/>
    </row>
    <row r="115" spans="1:10" s="21" customFormat="1" ht="15" x14ac:dyDescent="0.2">
      <c r="A115" s="46" t="s">
        <v>133</v>
      </c>
      <c r="B115" s="47"/>
      <c r="C115" s="48"/>
      <c r="D115" s="49">
        <v>4710.74</v>
      </c>
      <c r="E115" s="50"/>
      <c r="F115" s="51"/>
      <c r="G115" s="50">
        <f t="shared" si="8"/>
        <v>1.57</v>
      </c>
      <c r="H115" s="51">
        <f t="shared" ref="H115:H118" si="10">G115/12</f>
        <v>0.13</v>
      </c>
      <c r="I115" s="13">
        <v>2997</v>
      </c>
      <c r="J115" s="14"/>
    </row>
    <row r="116" spans="1:10" s="21" customFormat="1" ht="15" hidden="1" x14ac:dyDescent="0.2">
      <c r="A116" s="46" t="s">
        <v>111</v>
      </c>
      <c r="B116" s="47"/>
      <c r="C116" s="48"/>
      <c r="D116" s="49"/>
      <c r="E116" s="50"/>
      <c r="F116" s="51"/>
      <c r="G116" s="50">
        <f t="shared" si="8"/>
        <v>0</v>
      </c>
      <c r="H116" s="51">
        <f t="shared" si="10"/>
        <v>0</v>
      </c>
      <c r="I116" s="13">
        <v>2997</v>
      </c>
      <c r="J116" s="14"/>
    </row>
    <row r="117" spans="1:10" s="76" customFormat="1" ht="19.5" customHeight="1" x14ac:dyDescent="0.2">
      <c r="A117" s="46" t="s">
        <v>97</v>
      </c>
      <c r="B117" s="55"/>
      <c r="C117" s="48"/>
      <c r="D117" s="49">
        <v>7932</v>
      </c>
      <c r="E117" s="46" t="s">
        <v>97</v>
      </c>
      <c r="F117" s="55" t="s">
        <v>56</v>
      </c>
      <c r="G117" s="50">
        <f t="shared" si="8"/>
        <v>2.65</v>
      </c>
      <c r="H117" s="51">
        <f t="shared" si="10"/>
        <v>0.22</v>
      </c>
      <c r="I117" s="13">
        <v>2997</v>
      </c>
      <c r="J117" s="78"/>
    </row>
    <row r="118" spans="1:10" s="76" customFormat="1" ht="25.5" x14ac:dyDescent="0.2">
      <c r="A118" s="111" t="s">
        <v>127</v>
      </c>
      <c r="B118" s="109"/>
      <c r="C118" s="109"/>
      <c r="D118" s="109">
        <v>37693.269999999997</v>
      </c>
      <c r="E118" s="109"/>
      <c r="F118" s="110"/>
      <c r="G118" s="50">
        <f t="shared" si="8"/>
        <v>12.58</v>
      </c>
      <c r="H118" s="51">
        <f t="shared" si="10"/>
        <v>1.05</v>
      </c>
      <c r="I118" s="13">
        <v>2997</v>
      </c>
      <c r="J118" s="78"/>
    </row>
    <row r="119" spans="1:10" s="76" customFormat="1" x14ac:dyDescent="0.2">
      <c r="A119" s="75"/>
      <c r="F119" s="77"/>
      <c r="H119" s="77"/>
      <c r="J119" s="78"/>
    </row>
    <row r="120" spans="1:10" s="76" customFormat="1" ht="13.5" thickBot="1" x14ac:dyDescent="0.25">
      <c r="A120" s="75"/>
      <c r="F120" s="77"/>
      <c r="H120" s="77"/>
      <c r="J120" s="78"/>
    </row>
    <row r="121" spans="1:10" s="83" customFormat="1" ht="15.75" thickBot="1" x14ac:dyDescent="0.25">
      <c r="A121" s="80" t="s">
        <v>112</v>
      </c>
      <c r="B121" s="81"/>
      <c r="C121" s="81"/>
      <c r="D121" s="82">
        <f>D99+D105</f>
        <v>677899.72</v>
      </c>
      <c r="E121" s="82" t="e">
        <f>E99+E105</f>
        <v>#VALUE!</v>
      </c>
      <c r="F121" s="82" t="e">
        <f>F99+F105</f>
        <v>#VALUE!</v>
      </c>
      <c r="G121" s="82">
        <f>G99+G105</f>
        <v>226.19</v>
      </c>
      <c r="H121" s="82">
        <f>H99+H105</f>
        <v>18.850000000000001</v>
      </c>
      <c r="J121" s="84"/>
    </row>
    <row r="122" spans="1:10" s="76" customFormat="1" x14ac:dyDescent="0.2">
      <c r="A122" s="75"/>
      <c r="F122" s="77"/>
      <c r="H122" s="77"/>
      <c r="J122" s="78"/>
    </row>
    <row r="123" spans="1:10" s="76" customFormat="1" x14ac:dyDescent="0.2">
      <c r="A123" s="75"/>
      <c r="F123" s="77"/>
      <c r="H123" s="77"/>
      <c r="J123" s="78"/>
    </row>
    <row r="124" spans="1:10" s="76" customFormat="1" x14ac:dyDescent="0.2">
      <c r="A124" s="75"/>
      <c r="F124" s="77"/>
      <c r="H124" s="77"/>
      <c r="J124" s="78"/>
    </row>
    <row r="125" spans="1:10" s="76" customFormat="1" x14ac:dyDescent="0.2">
      <c r="A125" s="75"/>
      <c r="F125" s="77"/>
      <c r="H125" s="77"/>
      <c r="J125" s="78"/>
    </row>
    <row r="126" spans="1:10" s="76" customFormat="1" x14ac:dyDescent="0.2">
      <c r="A126" s="75"/>
      <c r="F126" s="77"/>
      <c r="H126" s="77"/>
      <c r="J126" s="78"/>
    </row>
    <row r="127" spans="1:10" s="89" customFormat="1" ht="18.75" x14ac:dyDescent="0.4">
      <c r="A127" s="85"/>
      <c r="B127" s="86"/>
      <c r="C127" s="87"/>
      <c r="D127" s="87"/>
      <c r="E127" s="87"/>
      <c r="F127" s="88"/>
      <c r="G127" s="87"/>
      <c r="H127" s="88"/>
      <c r="J127" s="90"/>
    </row>
    <row r="128" spans="1:10" s="95" customFormat="1" ht="19.5" x14ac:dyDescent="0.2">
      <c r="A128" s="91"/>
      <c r="B128" s="92"/>
      <c r="C128" s="93"/>
      <c r="D128" s="93"/>
      <c r="E128" s="93"/>
      <c r="F128" s="94"/>
      <c r="G128" s="93"/>
      <c r="H128" s="94"/>
      <c r="J128" s="96"/>
    </row>
    <row r="129" spans="1:10" s="76" customFormat="1" ht="14.25" x14ac:dyDescent="0.2">
      <c r="A129" s="122" t="s">
        <v>113</v>
      </c>
      <c r="B129" s="122"/>
      <c r="C129" s="122"/>
      <c r="D129" s="122"/>
      <c r="E129" s="122"/>
      <c r="F129" s="122"/>
      <c r="J129" s="78"/>
    </row>
    <row r="130" spans="1:10" s="76" customFormat="1" x14ac:dyDescent="0.2">
      <c r="F130" s="77"/>
      <c r="H130" s="77"/>
      <c r="J130" s="78"/>
    </row>
    <row r="131" spans="1:10" s="76" customFormat="1" x14ac:dyDescent="0.2">
      <c r="A131" s="75" t="s">
        <v>114</v>
      </c>
      <c r="F131" s="77"/>
      <c r="H131" s="77"/>
      <c r="J131" s="78"/>
    </row>
    <row r="132" spans="1:10" s="76" customFormat="1" x14ac:dyDescent="0.2">
      <c r="F132" s="77"/>
      <c r="H132" s="77"/>
      <c r="J132" s="78"/>
    </row>
    <row r="133" spans="1:10" s="76" customFormat="1" x14ac:dyDescent="0.2">
      <c r="F133" s="77"/>
      <c r="H133" s="77"/>
      <c r="J133" s="78"/>
    </row>
    <row r="134" spans="1:10" s="76" customFormat="1" x14ac:dyDescent="0.2">
      <c r="F134" s="77"/>
      <c r="H134" s="77"/>
      <c r="J134" s="78"/>
    </row>
    <row r="135" spans="1:10" s="76" customFormat="1" x14ac:dyDescent="0.2">
      <c r="F135" s="77"/>
      <c r="H135" s="77"/>
      <c r="J135" s="78"/>
    </row>
    <row r="136" spans="1:10" s="76" customFormat="1" x14ac:dyDescent="0.2">
      <c r="F136" s="77"/>
      <c r="H136" s="77"/>
      <c r="J136" s="78"/>
    </row>
    <row r="137" spans="1:10" s="76" customFormat="1" x14ac:dyDescent="0.2">
      <c r="F137" s="77"/>
      <c r="H137" s="77"/>
      <c r="J137" s="78"/>
    </row>
    <row r="138" spans="1:10" s="76" customFormat="1" x14ac:dyDescent="0.2">
      <c r="F138" s="77"/>
      <c r="H138" s="77"/>
      <c r="J138" s="78"/>
    </row>
    <row r="139" spans="1:10" s="76" customFormat="1" x14ac:dyDescent="0.2">
      <c r="F139" s="77"/>
      <c r="H139" s="77"/>
      <c r="J139" s="78"/>
    </row>
    <row r="140" spans="1:10" s="76" customFormat="1" x14ac:dyDescent="0.2">
      <c r="F140" s="77"/>
      <c r="H140" s="77"/>
      <c r="J140" s="78"/>
    </row>
    <row r="141" spans="1:10" s="76" customFormat="1" x14ac:dyDescent="0.2">
      <c r="F141" s="77"/>
      <c r="H141" s="77"/>
      <c r="J141" s="78"/>
    </row>
    <row r="142" spans="1:10" s="76" customFormat="1" x14ac:dyDescent="0.2">
      <c r="F142" s="77"/>
      <c r="H142" s="77"/>
      <c r="J142" s="78"/>
    </row>
    <row r="143" spans="1:10" s="76" customFormat="1" x14ac:dyDescent="0.2">
      <c r="F143" s="77"/>
      <c r="H143" s="77"/>
      <c r="J143" s="78"/>
    </row>
    <row r="144" spans="1:10" s="76" customFormat="1" x14ac:dyDescent="0.2">
      <c r="F144" s="77"/>
      <c r="H144" s="77"/>
      <c r="J144" s="78"/>
    </row>
    <row r="145" spans="6:10" s="76" customFormat="1" x14ac:dyDescent="0.2">
      <c r="F145" s="77"/>
      <c r="H145" s="77"/>
      <c r="J145" s="78"/>
    </row>
    <row r="146" spans="6:10" s="76" customFormat="1" x14ac:dyDescent="0.2">
      <c r="F146" s="77"/>
      <c r="H146" s="77"/>
      <c r="J146" s="78"/>
    </row>
    <row r="147" spans="6:10" s="76" customFormat="1" x14ac:dyDescent="0.2">
      <c r="F147" s="77"/>
      <c r="H147" s="77"/>
      <c r="J147" s="78"/>
    </row>
    <row r="148" spans="6:10" s="76" customFormat="1" x14ac:dyDescent="0.2">
      <c r="F148" s="77"/>
      <c r="H148" s="77"/>
      <c r="J148" s="78"/>
    </row>
    <row r="149" spans="6:10" s="76" customFormat="1" x14ac:dyDescent="0.2">
      <c r="F149" s="77"/>
      <c r="H149" s="77"/>
      <c r="J149" s="78"/>
    </row>
  </sheetData>
  <mergeCells count="12">
    <mergeCell ref="A129:F129"/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голосованию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2014-05-13T10:35:01Z</cp:lastPrinted>
  <dcterms:created xsi:type="dcterms:W3CDTF">2014-02-06T09:12:11Z</dcterms:created>
  <dcterms:modified xsi:type="dcterms:W3CDTF">2014-07-22T05:16:51Z</dcterms:modified>
</cp:coreProperties>
</file>