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голосованию'!$A$1:$H$122</definedName>
  </definedNames>
  <calcPr fullCalcOnLoad="1" fullPrecision="0"/>
</workbook>
</file>

<file path=xl/sharedStrings.xml><?xml version="1.0" encoding="utf-8"?>
<sst xmlns="http://schemas.openxmlformats.org/spreadsheetml/2006/main" count="149" uniqueCount="108">
  <si>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</si>
  <si>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</si>
  <si>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</si>
  <si>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</si>
  <si>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</si>
  <si>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</si>
  <si>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</si>
  <si>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</si>
  <si>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</si>
  <si>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</si>
  <si>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</si>
  <si>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</si>
  <si>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</si>
  <si>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</si>
  <si>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</si>
  <si>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</si>
  <si>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</si>
  <si>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</si>
  <si>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</si>
  <si>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</si>
  <si>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</si>
  <si>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</si>
  <si>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</si>
  <si>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</si>
  <si>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</si>
  <si>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</si>
  <si>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</si>
  <si>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</si>
  <si>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</si>
  <si>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</si>
  <si>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</si>
  <si>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</si>
  <si>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</si>
  <si>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</si>
  <si>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</si>
  <si>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</si>
  <si>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</si>
  <si>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</si>
  <si>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</si>
  <si>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</si>
  <si>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</si>
  <si>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</si>
  <si>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</si>
  <si>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</si>
  <si>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</si>
  <si>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</si>
  <si>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</si>
  <si>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</si>
  <si>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</si>
  <si>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</si>
  <si>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</si>
  <si>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</si>
  <si>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</si>
  <si>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</si>
  <si>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</si>
  <si>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</si>
  <si>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обслуживание насосов холодного водоснабжения</t>
  </si>
  <si>
    <t>ревизия элеваторного узла ( сопло )</t>
  </si>
  <si>
    <t>3 раза в год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</si>
  <si>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</si>
  <si>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</si>
  <si>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кровли от снега и скалывание сосулек</t>
  </si>
  <si>
    <t>восстановление общедомового уличного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</si>
  <si>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</si>
  <si>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</si>
  <si>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</si>
  <si>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панельных швов</t>
  </si>
  <si>
    <t>ремонт отмостки</t>
  </si>
  <si>
    <t>ремонт крыльца</t>
  </si>
  <si>
    <t>ремонт наружного водоотведения</t>
  </si>
  <si>
    <t>подметание земельного участка в летний период</t>
  </si>
  <si>
    <t>уборка мусора с газона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</si>
  <si>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</si>
  <si>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</si>
  <si>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</si>
  <si>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</si>
  <si>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Погашение задолженности прошлых периодов</t>
  </si>
  <si>
    <t>ВСЕГО :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</si>
  <si>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</si>
  <si>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</si>
  <si>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</si>
  <si>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</si>
  <si>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</si>
  <si>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</si>
  <si>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очистка урн отмусора</t>
  </si>
  <si>
    <t>1 раз в 4 месяца</t>
  </si>
  <si>
    <t>ВСЕГО</t>
  </si>
  <si>
    <t>Расчет размера платы за содержание и ремонт общего имущества в многоквартирном доме</t>
  </si>
  <si>
    <t>замена насоса ГВС (резерв)</t>
  </si>
  <si>
    <t>по состоянию на 1.05.2012г.</t>
  </si>
  <si>
    <t>Предлагаемый перечень работ по текущему ремонту                                       ( на выбор собственников)</t>
  </si>
  <si>
    <t>Работы заявочного характера, в т.ч.</t>
  </si>
  <si>
    <t>окос травы</t>
  </si>
  <si>
    <t>2013-2014гг.</t>
  </si>
  <si>
    <t>по адресу: ул. Набережная, д.44(S дома=3835,45 м2; S земли=3179,40м2)</t>
  </si>
  <si>
    <t>замена трансформатора тока (2 узла учета/6 ТТ)</t>
  </si>
  <si>
    <t>1 раз в 4 года</t>
  </si>
  <si>
    <t>смена задвижек в тепловом узле (диам.50 - 4 шт.)</t>
  </si>
  <si>
    <t>смена задвижек  СТС на ВВП (диам.50 - 4 шт.)</t>
  </si>
  <si>
    <t>смена задвижек (узел ХВС) диам.50 - 4 шт.</t>
  </si>
  <si>
    <t>проверка регулятора температуры на бойлере</t>
  </si>
  <si>
    <t>подключение системы отопления с регулировкой</t>
  </si>
  <si>
    <t xml:space="preserve"> замена  КИП манометры 8 шт., термометры 8 шт.</t>
  </si>
  <si>
    <t>2-3 раза</t>
  </si>
  <si>
    <t xml:space="preserve">сдвижка и подметание снега при снегопаде, скалывание льда </t>
  </si>
  <si>
    <t>ревизия задвижек отопления (диам.50мм-4 шт.)</t>
  </si>
  <si>
    <t>ревизия задвижек  ХВС (диам.50мм-2 шт.)</t>
  </si>
  <si>
    <t>Сбор, вывоз и утилизация ТБО, руб/м2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</si>
</sst>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2" fontId="18" fillId="24" borderId="17" xfId="0" applyNumberFormat="1" applyFont="1" applyFill="1" applyBorder="1" applyAlignment="1">
      <alignment horizontal="center" vertical="center" wrapText="1"/>
    </xf>
    <xf numFmtId="2" fontId="0" fillId="24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2" fontId="18" fillId="0" borderId="2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2" fontId="0" fillId="24" borderId="23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center" vertical="center" wrapText="1"/>
    </xf>
    <xf numFmtId="2" fontId="18" fillId="0" borderId="28" xfId="0" applyNumberFormat="1" applyFont="1" applyFill="1" applyBorder="1" applyAlignment="1">
      <alignment horizontal="center" vertical="center" wrapText="1"/>
    </xf>
    <xf numFmtId="2" fontId="19" fillId="24" borderId="29" xfId="0" applyNumberFormat="1" applyFont="1" applyFill="1" applyBorder="1" applyAlignment="1">
      <alignment horizontal="center"/>
    </xf>
    <xf numFmtId="2" fontId="18" fillId="24" borderId="1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2" fontId="19" fillId="24" borderId="32" xfId="0" applyNumberFormat="1" applyFont="1" applyFill="1" applyBorder="1" applyAlignment="1">
      <alignment horizontal="center"/>
    </xf>
    <xf numFmtId="2" fontId="19" fillId="24" borderId="12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 wrapText="1"/>
    </xf>
    <xf numFmtId="2" fontId="24" fillId="0" borderId="16" xfId="0" applyNumberFormat="1" applyFont="1" applyFill="1" applyBorder="1" applyAlignment="1">
      <alignment horizontal="center" vertical="center" wrapText="1"/>
    </xf>
    <xf numFmtId="0" fontId="0" fillId="24" borderId="33" xfId="0" applyFont="1" applyFill="1" applyBorder="1" applyAlignment="1">
      <alignment horizontal="left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/>
    </xf>
    <xf numFmtId="2" fontId="23" fillId="24" borderId="12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2" fontId="0" fillId="24" borderId="34" xfId="0" applyNumberFormat="1" applyFont="1" applyFill="1" applyBorder="1" applyAlignment="1">
      <alignment horizontal="center" vertical="center" wrapText="1"/>
    </xf>
    <xf numFmtId="2" fontId="0" fillId="24" borderId="35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2" fontId="23" fillId="24" borderId="14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24" fillId="25" borderId="20" xfId="0" applyFont="1" applyFill="1" applyBorder="1" applyAlignment="1">
      <alignment horizontal="left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left" vertical="center" wrapText="1"/>
    </xf>
    <xf numFmtId="2" fontId="19" fillId="24" borderId="19" xfId="0" applyNumberFormat="1" applyFont="1" applyFill="1" applyBorder="1" applyAlignment="1">
      <alignment horizontal="center"/>
    </xf>
    <xf numFmtId="0" fontId="25" fillId="26" borderId="0" xfId="0" applyFont="1" applyFill="1" applyAlignment="1">
      <alignment horizontal="center"/>
    </xf>
    <xf numFmtId="2" fontId="0" fillId="25" borderId="23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24" fillId="25" borderId="19" xfId="0" applyNumberFormat="1" applyFont="1" applyFill="1" applyBorder="1" applyAlignment="1">
      <alignment horizontal="center" vertical="center" wrapText="1"/>
    </xf>
    <xf numFmtId="2" fontId="24" fillId="25" borderId="23" xfId="0" applyNumberFormat="1" applyFont="1" applyFill="1" applyBorder="1" applyAlignment="1">
      <alignment horizontal="center" vertical="center" wrapText="1"/>
    </xf>
    <xf numFmtId="2" fontId="24" fillId="25" borderId="17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2" fontId="19" fillId="24" borderId="22" xfId="0" applyNumberFormat="1" applyFont="1" applyFill="1" applyBorder="1" applyAlignment="1">
      <alignment horizontal="center"/>
    </xf>
    <xf numFmtId="2" fontId="19" fillId="24" borderId="15" xfId="0" applyNumberFormat="1" applyFont="1" applyFill="1" applyBorder="1" applyAlignment="1">
      <alignment horizontal="center"/>
    </xf>
    <xf numFmtId="0" fontId="23" fillId="0" borderId="27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center" vertical="center" wrapText="1"/>
    </xf>
    <xf numFmtId="2" fontId="23" fillId="0" borderId="28" xfId="0" applyNumberFormat="1" applyFont="1" applyFill="1" applyBorder="1" applyAlignment="1">
      <alignment horizontal="center" vertical="center" wrapText="1"/>
    </xf>
    <xf numFmtId="2" fontId="23" fillId="24" borderId="28" xfId="0" applyNumberFormat="1" applyFont="1" applyFill="1" applyBorder="1" applyAlignment="1">
      <alignment horizontal="center"/>
    </xf>
    <xf numFmtId="0" fontId="18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2" fontId="18" fillId="25" borderId="36" xfId="0" applyNumberFormat="1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2" fontId="18" fillId="25" borderId="37" xfId="0" applyNumberFormat="1" applyFont="1" applyFill="1" applyBorder="1" applyAlignment="1">
      <alignment horizontal="center" vertical="center" wrapText="1"/>
    </xf>
    <xf numFmtId="2" fontId="24" fillId="25" borderId="36" xfId="0" applyNumberFormat="1" applyFont="1" applyFill="1" applyBorder="1" applyAlignment="1">
      <alignment horizontal="center" vertical="center" wrapText="1"/>
    </xf>
    <xf numFmtId="2" fontId="24" fillId="25" borderId="16" xfId="0" applyNumberFormat="1" applyFont="1" applyFill="1" applyBorder="1" applyAlignment="1">
      <alignment horizontal="center" vertical="center" wrapText="1"/>
    </xf>
    <xf numFmtId="2" fontId="24" fillId="25" borderId="37" xfId="0" applyNumberFormat="1" applyFont="1" applyFill="1" applyBorder="1" applyAlignment="1">
      <alignment horizontal="center" vertical="center" wrapText="1"/>
    </xf>
    <xf numFmtId="2" fontId="18" fillId="25" borderId="17" xfId="0" applyNumberFormat="1" applyFont="1" applyFill="1" applyBorder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2" fontId="18" fillId="25" borderId="21" xfId="0" applyNumberFormat="1" applyFont="1" applyFill="1" applyBorder="1" applyAlignment="1">
      <alignment horizontal="center" vertical="center" wrapText="1"/>
    </xf>
    <xf numFmtId="2" fontId="18" fillId="25" borderId="35" xfId="0" applyNumberFormat="1" applyFont="1" applyFill="1" applyBorder="1" applyAlignment="1">
      <alignment horizontal="center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0" fillId="25" borderId="36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 wrapText="1"/>
    </xf>
    <xf numFmtId="2" fontId="26" fillId="25" borderId="19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24" borderId="38" xfId="0" applyNumberFormat="1" applyFont="1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="75" zoomScaleNormal="75" zoomScalePageLayoutView="0" workbookViewId="0" topLeftCell="A1">
      <selection activeCell="A1" sqref="A1:H104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6.75390625" style="1" customWidth="1"/>
    <col min="5" max="5" width="13.875" style="1" hidden="1" customWidth="1"/>
    <col min="6" max="6" width="20.875" style="41" hidden="1" customWidth="1"/>
    <col min="7" max="7" width="13.875" style="1" customWidth="1"/>
    <col min="8" max="8" width="20.875" style="41" customWidth="1"/>
    <col min="9" max="9" width="15.375" style="1" customWidth="1"/>
    <col min="10" max="10" width="15.375" style="83" hidden="1" customWidth="1"/>
    <col min="11" max="14" width="15.375" style="1" customWidth="1"/>
    <col min="15" max="16384" width="9.125" style="1" customWidth="1"/>
  </cols>
  <sheetData>
    <row r="1" spans="1:8" ht="16.5" customHeight="1">
      <c r="A1" s="149" t="s">
        <v>0</v>
      </c>
      <c r="B1" s="150"/>
      <c r="C1" s="150"/>
      <c r="D1" s="150"/>
      <c r="E1" s="150"/>
      <c r="F1" s="150"/>
      <c r="G1" s="150"/>
      <c r="H1" s="150"/>
    </row>
    <row r="2" spans="2:8" ht="12.75" customHeight="1">
      <c r="B2" s="151" t="s">
        <v>1</v>
      </c>
      <c r="C2" s="151"/>
      <c r="D2" s="151"/>
      <c r="E2" s="151"/>
      <c r="F2" s="151"/>
      <c r="G2" s="150"/>
      <c r="H2" s="150"/>
    </row>
    <row r="3" spans="1:8" ht="19.5" customHeight="1">
      <c r="A3" s="103" t="s">
        <v>93</v>
      </c>
      <c r="B3" s="151" t="s">
        <v>2</v>
      </c>
      <c r="C3" s="151"/>
      <c r="D3" s="151"/>
      <c r="E3" s="151"/>
      <c r="F3" s="151"/>
      <c r="G3" s="150"/>
      <c r="H3" s="150"/>
    </row>
    <row r="4" spans="2:8" ht="14.25" customHeight="1">
      <c r="B4" s="151" t="s">
        <v>36</v>
      </c>
      <c r="C4" s="151"/>
      <c r="D4" s="151"/>
      <c r="E4" s="151"/>
      <c r="F4" s="151"/>
      <c r="G4" s="150"/>
      <c r="H4" s="150"/>
    </row>
    <row r="5" spans="1:10" ht="33" customHeight="1">
      <c r="A5" s="152"/>
      <c r="B5" s="153"/>
      <c r="C5" s="153"/>
      <c r="D5" s="153"/>
      <c r="E5" s="153"/>
      <c r="F5" s="153"/>
      <c r="G5" s="153"/>
      <c r="H5" s="153"/>
      <c r="J5" s="1"/>
    </row>
    <row r="6" spans="1:10" s="2" customFormat="1" ht="22.5" customHeight="1">
      <c r="A6" s="138" t="s">
        <v>3</v>
      </c>
      <c r="B6" s="138"/>
      <c r="C6" s="138"/>
      <c r="D6" s="138"/>
      <c r="E6" s="139"/>
      <c r="F6" s="139"/>
      <c r="G6" s="139"/>
      <c r="H6" s="139"/>
      <c r="J6" s="84"/>
    </row>
    <row r="7" spans="1:8" s="3" customFormat="1" ht="18.75" customHeight="1">
      <c r="A7" s="138" t="s">
        <v>94</v>
      </c>
      <c r="B7" s="138"/>
      <c r="C7" s="138"/>
      <c r="D7" s="138"/>
      <c r="E7" s="139"/>
      <c r="F7" s="139"/>
      <c r="G7" s="139"/>
      <c r="H7" s="139"/>
    </row>
    <row r="8" spans="1:8" s="4" customFormat="1" ht="17.25" customHeight="1">
      <c r="A8" s="140" t="s">
        <v>64</v>
      </c>
      <c r="B8" s="140"/>
      <c r="C8" s="140"/>
      <c r="D8" s="140"/>
      <c r="E8" s="141"/>
      <c r="F8" s="141"/>
      <c r="G8" s="141"/>
      <c r="H8" s="141"/>
    </row>
    <row r="9" spans="1:8" s="3" customFormat="1" ht="30" customHeight="1" thickBot="1">
      <c r="A9" s="142" t="s">
        <v>87</v>
      </c>
      <c r="B9" s="142"/>
      <c r="C9" s="142"/>
      <c r="D9" s="142"/>
      <c r="E9" s="143"/>
      <c r="F9" s="143"/>
      <c r="G9" s="143"/>
      <c r="H9" s="143"/>
    </row>
    <row r="10" spans="1:10" s="9" customFormat="1" ht="139.5" customHeight="1" thickBot="1">
      <c r="A10" s="5" t="s">
        <v>4</v>
      </c>
      <c r="B10" s="6" t="s">
        <v>5</v>
      </c>
      <c r="C10" s="7" t="s">
        <v>6</v>
      </c>
      <c r="D10" s="7" t="s">
        <v>37</v>
      </c>
      <c r="E10" s="7" t="s">
        <v>6</v>
      </c>
      <c r="F10" s="8" t="s">
        <v>7</v>
      </c>
      <c r="G10" s="7" t="s">
        <v>6</v>
      </c>
      <c r="H10" s="8" t="s">
        <v>7</v>
      </c>
      <c r="J10" s="85"/>
    </row>
    <row r="11" spans="1:10" s="13" customFormat="1" ht="12.75">
      <c r="A11" s="10">
        <v>1</v>
      </c>
      <c r="B11" s="11">
        <v>2</v>
      </c>
      <c r="C11" s="11">
        <v>3</v>
      </c>
      <c r="D11" s="46"/>
      <c r="E11" s="11">
        <v>3</v>
      </c>
      <c r="F11" s="12">
        <v>4</v>
      </c>
      <c r="G11" s="49">
        <v>3</v>
      </c>
      <c r="H11" s="51">
        <v>4</v>
      </c>
      <c r="J11" s="86"/>
    </row>
    <row r="12" spans="1:10" s="13" customFormat="1" ht="49.5" customHeight="1">
      <c r="A12" s="144" t="s">
        <v>8</v>
      </c>
      <c r="B12" s="145"/>
      <c r="C12" s="145"/>
      <c r="D12" s="145"/>
      <c r="E12" s="145"/>
      <c r="F12" s="145"/>
      <c r="G12" s="146"/>
      <c r="H12" s="147"/>
      <c r="J12" s="86"/>
    </row>
    <row r="13" spans="1:10" s="9" customFormat="1" ht="15">
      <c r="A13" s="17" t="s">
        <v>9</v>
      </c>
      <c r="B13" s="21"/>
      <c r="C13" s="14">
        <f>F13*12</f>
        <v>0</v>
      </c>
      <c r="D13" s="121">
        <f>G13*I13</f>
        <v>110460.96</v>
      </c>
      <c r="E13" s="122">
        <f>H13*12</f>
        <v>28.8</v>
      </c>
      <c r="F13" s="123"/>
      <c r="G13" s="122">
        <f>H13*12</f>
        <v>28.8</v>
      </c>
      <c r="H13" s="122">
        <v>2.4</v>
      </c>
      <c r="I13" s="9">
        <v>3835.45</v>
      </c>
      <c r="J13" s="85">
        <v>2.24</v>
      </c>
    </row>
    <row r="14" spans="1:10" s="9" customFormat="1" ht="29.25" customHeight="1">
      <c r="A14" s="63" t="s">
        <v>78</v>
      </c>
      <c r="B14" s="64" t="s">
        <v>79</v>
      </c>
      <c r="C14" s="65"/>
      <c r="D14" s="124"/>
      <c r="E14" s="125"/>
      <c r="F14" s="126"/>
      <c r="G14" s="125"/>
      <c r="H14" s="125"/>
      <c r="J14" s="85"/>
    </row>
    <row r="15" spans="1:10" s="9" customFormat="1" ht="15">
      <c r="A15" s="63" t="s">
        <v>80</v>
      </c>
      <c r="B15" s="64" t="s">
        <v>79</v>
      </c>
      <c r="C15" s="65"/>
      <c r="D15" s="124"/>
      <c r="E15" s="125"/>
      <c r="F15" s="126"/>
      <c r="G15" s="125"/>
      <c r="H15" s="125"/>
      <c r="J15" s="85"/>
    </row>
    <row r="16" spans="1:10" s="9" customFormat="1" ht="15">
      <c r="A16" s="63" t="s">
        <v>81</v>
      </c>
      <c r="B16" s="64" t="s">
        <v>82</v>
      </c>
      <c r="C16" s="65"/>
      <c r="D16" s="124"/>
      <c r="E16" s="125"/>
      <c r="F16" s="126"/>
      <c r="G16" s="125"/>
      <c r="H16" s="125"/>
      <c r="J16" s="85"/>
    </row>
    <row r="17" spans="1:10" s="9" customFormat="1" ht="15">
      <c r="A17" s="63" t="s">
        <v>83</v>
      </c>
      <c r="B17" s="64" t="s">
        <v>79</v>
      </c>
      <c r="C17" s="65"/>
      <c r="D17" s="124"/>
      <c r="E17" s="125"/>
      <c r="F17" s="126"/>
      <c r="G17" s="125"/>
      <c r="H17" s="125"/>
      <c r="J17" s="85"/>
    </row>
    <row r="18" spans="1:10" s="9" customFormat="1" ht="30">
      <c r="A18" s="17" t="s">
        <v>11</v>
      </c>
      <c r="B18" s="18"/>
      <c r="C18" s="14">
        <f>F18*12</f>
        <v>0</v>
      </c>
      <c r="D18" s="121">
        <f>G18*I18</f>
        <v>115523.75</v>
      </c>
      <c r="E18" s="122">
        <f>H18*12</f>
        <v>30.12</v>
      </c>
      <c r="F18" s="123"/>
      <c r="G18" s="122">
        <f>H18*12</f>
        <v>30.12</v>
      </c>
      <c r="H18" s="122">
        <v>2.51</v>
      </c>
      <c r="I18" s="9">
        <v>3835.45</v>
      </c>
      <c r="J18" s="85">
        <v>2.35</v>
      </c>
    </row>
    <row r="19" spans="1:10" s="9" customFormat="1" ht="15">
      <c r="A19" s="57" t="s">
        <v>70</v>
      </c>
      <c r="B19" s="58" t="s">
        <v>12</v>
      </c>
      <c r="C19" s="14"/>
      <c r="D19" s="121"/>
      <c r="E19" s="122"/>
      <c r="F19" s="123"/>
      <c r="G19" s="122"/>
      <c r="H19" s="122"/>
      <c r="J19" s="85"/>
    </row>
    <row r="20" spans="1:10" s="9" customFormat="1" ht="15">
      <c r="A20" s="57" t="s">
        <v>71</v>
      </c>
      <c r="B20" s="58" t="s">
        <v>12</v>
      </c>
      <c r="C20" s="14"/>
      <c r="D20" s="121"/>
      <c r="E20" s="122"/>
      <c r="F20" s="123"/>
      <c r="G20" s="122"/>
      <c r="H20" s="122"/>
      <c r="J20" s="85"/>
    </row>
    <row r="21" spans="1:10" s="9" customFormat="1" ht="25.5">
      <c r="A21" s="93" t="s">
        <v>104</v>
      </c>
      <c r="B21" s="135" t="s">
        <v>13</v>
      </c>
      <c r="C21" s="14"/>
      <c r="D21" s="121"/>
      <c r="E21" s="122"/>
      <c r="F21" s="123"/>
      <c r="G21" s="122"/>
      <c r="H21" s="122"/>
      <c r="J21" s="85"/>
    </row>
    <row r="22" spans="1:10" s="9" customFormat="1" ht="15">
      <c r="A22" s="93" t="s">
        <v>92</v>
      </c>
      <c r="B22" s="135" t="s">
        <v>103</v>
      </c>
      <c r="C22" s="14"/>
      <c r="D22" s="121"/>
      <c r="E22" s="122"/>
      <c r="F22" s="123"/>
      <c r="G22" s="122"/>
      <c r="H22" s="122"/>
      <c r="J22" s="85"/>
    </row>
    <row r="23" spans="1:10" s="9" customFormat="1" ht="25.5">
      <c r="A23" s="57" t="s">
        <v>72</v>
      </c>
      <c r="B23" s="58" t="s">
        <v>13</v>
      </c>
      <c r="C23" s="14"/>
      <c r="D23" s="121"/>
      <c r="E23" s="122"/>
      <c r="F23" s="123"/>
      <c r="G23" s="122"/>
      <c r="H23" s="122"/>
      <c r="J23" s="85"/>
    </row>
    <row r="24" spans="1:10" s="9" customFormat="1" ht="15">
      <c r="A24" s="57" t="s">
        <v>73</v>
      </c>
      <c r="B24" s="58" t="s">
        <v>12</v>
      </c>
      <c r="C24" s="14"/>
      <c r="D24" s="121"/>
      <c r="E24" s="122"/>
      <c r="F24" s="123"/>
      <c r="G24" s="122"/>
      <c r="H24" s="122"/>
      <c r="J24" s="85"/>
    </row>
    <row r="25" spans="1:10" s="9" customFormat="1" ht="15">
      <c r="A25" s="66" t="s">
        <v>84</v>
      </c>
      <c r="B25" s="67" t="s">
        <v>12</v>
      </c>
      <c r="C25" s="14"/>
      <c r="D25" s="121"/>
      <c r="E25" s="122"/>
      <c r="F25" s="123"/>
      <c r="G25" s="122"/>
      <c r="H25" s="122"/>
      <c r="J25" s="85"/>
    </row>
    <row r="26" spans="1:10" s="9" customFormat="1" ht="31.5" customHeight="1" thickBot="1">
      <c r="A26" s="59" t="s">
        <v>74</v>
      </c>
      <c r="B26" s="60" t="s">
        <v>75</v>
      </c>
      <c r="C26" s="14"/>
      <c r="D26" s="121"/>
      <c r="E26" s="122"/>
      <c r="F26" s="123"/>
      <c r="G26" s="122"/>
      <c r="H26" s="122"/>
      <c r="J26" s="85"/>
    </row>
    <row r="27" spans="1:10" s="22" customFormat="1" ht="15">
      <c r="A27" s="20" t="s">
        <v>14</v>
      </c>
      <c r="B27" s="21" t="s">
        <v>15</v>
      </c>
      <c r="C27" s="14">
        <f>F27*12</f>
        <v>0</v>
      </c>
      <c r="D27" s="121">
        <f>H27*I27*12</f>
        <v>29456.26</v>
      </c>
      <c r="E27" s="122">
        <f>H27*12</f>
        <v>7.68</v>
      </c>
      <c r="F27" s="127"/>
      <c r="G27" s="122">
        <f aca="true" t="shared" si="0" ref="G27:G35">H27*12</f>
        <v>7.68</v>
      </c>
      <c r="H27" s="122">
        <v>0.64</v>
      </c>
      <c r="I27" s="9">
        <v>3835.45</v>
      </c>
      <c r="J27" s="85">
        <v>0.6</v>
      </c>
    </row>
    <row r="28" spans="1:10" s="9" customFormat="1" ht="15">
      <c r="A28" s="20" t="s">
        <v>16</v>
      </c>
      <c r="B28" s="21" t="s">
        <v>17</v>
      </c>
      <c r="C28" s="14">
        <f>F28*12</f>
        <v>0</v>
      </c>
      <c r="D28" s="121">
        <f aca="true" t="shared" si="1" ref="D28:D35">G28*I28</f>
        <v>95732.83</v>
      </c>
      <c r="E28" s="122">
        <f>H28*12</f>
        <v>24.96</v>
      </c>
      <c r="F28" s="127"/>
      <c r="G28" s="122">
        <f t="shared" si="0"/>
        <v>24.96</v>
      </c>
      <c r="H28" s="122">
        <v>2.08</v>
      </c>
      <c r="I28" s="9">
        <v>3835.45</v>
      </c>
      <c r="J28" s="85">
        <v>1.94</v>
      </c>
    </row>
    <row r="29" spans="1:10" s="78" customFormat="1" ht="30">
      <c r="A29" s="20" t="s">
        <v>48</v>
      </c>
      <c r="B29" s="21" t="s">
        <v>10</v>
      </c>
      <c r="C29" s="23"/>
      <c r="D29" s="121">
        <v>3467.44</v>
      </c>
      <c r="E29" s="128"/>
      <c r="F29" s="127"/>
      <c r="G29" s="122">
        <f>D29/I29</f>
        <v>0.9</v>
      </c>
      <c r="H29" s="122">
        <f>G29/12</f>
        <v>0.08</v>
      </c>
      <c r="I29" s="9">
        <v>3835.45</v>
      </c>
      <c r="J29" s="85">
        <v>0.06</v>
      </c>
    </row>
    <row r="30" spans="1:10" s="78" customFormat="1" ht="30">
      <c r="A30" s="20" t="s">
        <v>63</v>
      </c>
      <c r="B30" s="21" t="s">
        <v>10</v>
      </c>
      <c r="C30" s="23"/>
      <c r="D30" s="121">
        <v>3467.44</v>
      </c>
      <c r="E30" s="128"/>
      <c r="F30" s="127"/>
      <c r="G30" s="122">
        <f>D30/I30</f>
        <v>0.9</v>
      </c>
      <c r="H30" s="122">
        <f>G30/12</f>
        <v>0.08</v>
      </c>
      <c r="I30" s="9">
        <v>3835.45</v>
      </c>
      <c r="J30" s="85">
        <v>0.06</v>
      </c>
    </row>
    <row r="31" spans="1:10" s="13" customFormat="1" ht="18.75" customHeight="1">
      <c r="A31" s="20" t="s">
        <v>49</v>
      </c>
      <c r="B31" s="21" t="s">
        <v>10</v>
      </c>
      <c r="C31" s="23"/>
      <c r="D31" s="121">
        <v>21896.2</v>
      </c>
      <c r="E31" s="128"/>
      <c r="F31" s="127"/>
      <c r="G31" s="122">
        <f>D31/I31</f>
        <v>5.71</v>
      </c>
      <c r="H31" s="122">
        <f>G31/12</f>
        <v>0.48</v>
      </c>
      <c r="I31" s="9">
        <v>3835.45</v>
      </c>
      <c r="J31" s="85">
        <v>0.21</v>
      </c>
    </row>
    <row r="32" spans="1:10" s="13" customFormat="1" ht="15" hidden="1">
      <c r="A32" s="20"/>
      <c r="B32" s="21"/>
      <c r="C32" s="23"/>
      <c r="D32" s="121"/>
      <c r="E32" s="128"/>
      <c r="F32" s="127"/>
      <c r="G32" s="122"/>
      <c r="H32" s="122"/>
      <c r="I32" s="9">
        <v>3835.45</v>
      </c>
      <c r="J32" s="85"/>
    </row>
    <row r="33" spans="1:10" s="13" customFormat="1" ht="30" hidden="1">
      <c r="A33" s="20" t="s">
        <v>50</v>
      </c>
      <c r="B33" s="21" t="s">
        <v>13</v>
      </c>
      <c r="C33" s="23"/>
      <c r="D33" s="121">
        <f t="shared" si="1"/>
        <v>0</v>
      </c>
      <c r="E33" s="128"/>
      <c r="F33" s="127"/>
      <c r="G33" s="122">
        <f t="shared" si="0"/>
        <v>0</v>
      </c>
      <c r="H33" s="122">
        <v>0</v>
      </c>
      <c r="I33" s="9">
        <v>3835.45</v>
      </c>
      <c r="J33" s="85">
        <v>0</v>
      </c>
    </row>
    <row r="34" spans="1:10" s="13" customFormat="1" ht="30" hidden="1">
      <c r="A34" s="20" t="s">
        <v>51</v>
      </c>
      <c r="B34" s="21" t="s">
        <v>13</v>
      </c>
      <c r="C34" s="23"/>
      <c r="D34" s="121">
        <f t="shared" si="1"/>
        <v>0</v>
      </c>
      <c r="E34" s="128"/>
      <c r="F34" s="127"/>
      <c r="G34" s="122">
        <f t="shared" si="0"/>
        <v>0</v>
      </c>
      <c r="H34" s="122">
        <v>0</v>
      </c>
      <c r="I34" s="9">
        <v>3835.45</v>
      </c>
      <c r="J34" s="85">
        <v>0</v>
      </c>
    </row>
    <row r="35" spans="1:10" s="13" customFormat="1" ht="30">
      <c r="A35" s="20" t="s">
        <v>24</v>
      </c>
      <c r="B35" s="21"/>
      <c r="C35" s="23">
        <f>F35*12</f>
        <v>0</v>
      </c>
      <c r="D35" s="121">
        <f t="shared" si="1"/>
        <v>8284.57</v>
      </c>
      <c r="E35" s="128">
        <f>H35*12</f>
        <v>2.16</v>
      </c>
      <c r="F35" s="127"/>
      <c r="G35" s="122">
        <f t="shared" si="0"/>
        <v>2.16</v>
      </c>
      <c r="H35" s="122">
        <v>0.18</v>
      </c>
      <c r="I35" s="9">
        <v>3835.45</v>
      </c>
      <c r="J35" s="85">
        <v>0.14</v>
      </c>
    </row>
    <row r="36" spans="1:10" s="9" customFormat="1" ht="15">
      <c r="A36" s="20" t="s">
        <v>26</v>
      </c>
      <c r="B36" s="21" t="s">
        <v>27</v>
      </c>
      <c r="C36" s="23">
        <f>F36*12</f>
        <v>0</v>
      </c>
      <c r="D36" s="121">
        <f>G36*I36</f>
        <v>1841.02</v>
      </c>
      <c r="E36" s="128">
        <f>H36*12</f>
        <v>0.48</v>
      </c>
      <c r="F36" s="127"/>
      <c r="G36" s="122">
        <f>H36*12</f>
        <v>0.48</v>
      </c>
      <c r="H36" s="122">
        <v>0.04</v>
      </c>
      <c r="I36" s="9">
        <v>3835.45</v>
      </c>
      <c r="J36" s="85">
        <v>0.03</v>
      </c>
    </row>
    <row r="37" spans="1:10" s="9" customFormat="1" ht="15">
      <c r="A37" s="20" t="s">
        <v>28</v>
      </c>
      <c r="B37" s="26" t="s">
        <v>29</v>
      </c>
      <c r="C37" s="27">
        <f>F37*12</f>
        <v>0</v>
      </c>
      <c r="D37" s="121">
        <v>1002.71</v>
      </c>
      <c r="E37" s="129">
        <f>H37*12</f>
        <v>0.24</v>
      </c>
      <c r="F37" s="130"/>
      <c r="G37" s="122">
        <f>D37/I37</f>
        <v>0.26</v>
      </c>
      <c r="H37" s="122">
        <f>G37/12</f>
        <v>0.02</v>
      </c>
      <c r="I37" s="9">
        <v>3835.45</v>
      </c>
      <c r="J37" s="85">
        <v>0.02</v>
      </c>
    </row>
    <row r="38" spans="1:10" s="22" customFormat="1" ht="30">
      <c r="A38" s="20" t="s">
        <v>25</v>
      </c>
      <c r="B38" s="21" t="s">
        <v>85</v>
      </c>
      <c r="C38" s="23">
        <f>F38*12</f>
        <v>0</v>
      </c>
      <c r="D38" s="121">
        <v>1504.07</v>
      </c>
      <c r="E38" s="128">
        <f>H38*12</f>
        <v>0.36</v>
      </c>
      <c r="F38" s="127"/>
      <c r="G38" s="122">
        <f>D38/I38</f>
        <v>0.39</v>
      </c>
      <c r="H38" s="122">
        <f>G38/12</f>
        <v>0.03</v>
      </c>
      <c r="I38" s="9">
        <v>3835.45</v>
      </c>
      <c r="J38" s="85">
        <v>0.03</v>
      </c>
    </row>
    <row r="39" spans="1:10" s="22" customFormat="1" ht="15">
      <c r="A39" s="20" t="s">
        <v>38</v>
      </c>
      <c r="B39" s="21"/>
      <c r="C39" s="14"/>
      <c r="D39" s="122">
        <f>D41+D42+D43+D44+D45+D46+D47+D48+D49+D50+D51</f>
        <v>28116.22</v>
      </c>
      <c r="E39" s="122"/>
      <c r="F39" s="127"/>
      <c r="G39" s="122">
        <f>D39/I39</f>
        <v>7.33</v>
      </c>
      <c r="H39" s="122">
        <v>0.6</v>
      </c>
      <c r="I39" s="9">
        <v>3835.45</v>
      </c>
      <c r="J39" s="85">
        <v>0.71</v>
      </c>
    </row>
    <row r="40" spans="1:10" s="13" customFormat="1" ht="15" hidden="1">
      <c r="A40" s="24"/>
      <c r="B40" s="19"/>
      <c r="C40" s="25"/>
      <c r="D40" s="131"/>
      <c r="E40" s="132"/>
      <c r="F40" s="133"/>
      <c r="G40" s="132"/>
      <c r="H40" s="132"/>
      <c r="I40" s="9">
        <v>3835.45</v>
      </c>
      <c r="J40" s="85"/>
    </row>
    <row r="41" spans="1:10" s="13" customFormat="1" ht="15">
      <c r="A41" s="24" t="s">
        <v>47</v>
      </c>
      <c r="B41" s="19" t="s">
        <v>18</v>
      </c>
      <c r="C41" s="25"/>
      <c r="D41" s="131">
        <v>276.61</v>
      </c>
      <c r="E41" s="132"/>
      <c r="F41" s="133"/>
      <c r="G41" s="132"/>
      <c r="H41" s="132"/>
      <c r="I41" s="9">
        <v>3835.45</v>
      </c>
      <c r="J41" s="85">
        <v>0.01</v>
      </c>
    </row>
    <row r="42" spans="1:10" s="13" customFormat="1" ht="15">
      <c r="A42" s="24" t="s">
        <v>19</v>
      </c>
      <c r="B42" s="19" t="s">
        <v>23</v>
      </c>
      <c r="C42" s="25">
        <f>F42*12</f>
        <v>0</v>
      </c>
      <c r="D42" s="131">
        <v>780.14</v>
      </c>
      <c r="E42" s="132">
        <f>H42*12</f>
        <v>0</v>
      </c>
      <c r="F42" s="133"/>
      <c r="G42" s="132"/>
      <c r="H42" s="132"/>
      <c r="I42" s="9">
        <v>3835.45</v>
      </c>
      <c r="J42" s="85">
        <v>0.01</v>
      </c>
    </row>
    <row r="43" spans="1:10" s="78" customFormat="1" ht="15">
      <c r="A43" s="24" t="s">
        <v>105</v>
      </c>
      <c r="B43" s="79" t="s">
        <v>18</v>
      </c>
      <c r="C43" s="80">
        <f>F43*12</f>
        <v>0</v>
      </c>
      <c r="D43" s="104">
        <v>2115</v>
      </c>
      <c r="E43" s="107">
        <f>H43*12</f>
        <v>0</v>
      </c>
      <c r="F43" s="106"/>
      <c r="G43" s="107"/>
      <c r="H43" s="107"/>
      <c r="I43" s="9">
        <v>3835.45</v>
      </c>
      <c r="J43" s="85">
        <v>0.19</v>
      </c>
    </row>
    <row r="44" spans="1:10" s="78" customFormat="1" ht="15">
      <c r="A44" s="24" t="s">
        <v>57</v>
      </c>
      <c r="B44" s="79" t="s">
        <v>18</v>
      </c>
      <c r="C44" s="80">
        <f>F44*12</f>
        <v>0</v>
      </c>
      <c r="D44" s="104">
        <v>1486.7</v>
      </c>
      <c r="E44" s="107">
        <f>H44*12</f>
        <v>0</v>
      </c>
      <c r="F44" s="106"/>
      <c r="G44" s="107"/>
      <c r="H44" s="107"/>
      <c r="I44" s="9">
        <v>3835.45</v>
      </c>
      <c r="J44" s="85">
        <v>0.03</v>
      </c>
    </row>
    <row r="45" spans="1:10" s="78" customFormat="1" ht="15">
      <c r="A45" s="24" t="s">
        <v>20</v>
      </c>
      <c r="B45" s="79" t="s">
        <v>18</v>
      </c>
      <c r="C45" s="80">
        <f>F45*12</f>
        <v>0</v>
      </c>
      <c r="D45" s="104">
        <v>4971.09</v>
      </c>
      <c r="E45" s="107">
        <f>H45*12</f>
        <v>0</v>
      </c>
      <c r="F45" s="106"/>
      <c r="G45" s="107"/>
      <c r="H45" s="107"/>
      <c r="I45" s="9">
        <v>3835.45</v>
      </c>
      <c r="J45" s="85">
        <v>0.1</v>
      </c>
    </row>
    <row r="46" spans="1:10" s="78" customFormat="1" ht="15">
      <c r="A46" s="24" t="s">
        <v>21</v>
      </c>
      <c r="B46" s="79" t="s">
        <v>18</v>
      </c>
      <c r="C46" s="80">
        <f>F46*12</f>
        <v>0</v>
      </c>
      <c r="D46" s="104">
        <v>780.14</v>
      </c>
      <c r="E46" s="107">
        <f>H46*12</f>
        <v>0</v>
      </c>
      <c r="F46" s="106"/>
      <c r="G46" s="107"/>
      <c r="H46" s="107"/>
      <c r="I46" s="9">
        <v>3835.45</v>
      </c>
      <c r="J46" s="85">
        <v>0.01</v>
      </c>
    </row>
    <row r="47" spans="1:10" s="78" customFormat="1" ht="15">
      <c r="A47" s="24" t="s">
        <v>54</v>
      </c>
      <c r="B47" s="79" t="s">
        <v>18</v>
      </c>
      <c r="C47" s="80"/>
      <c r="D47" s="104">
        <v>743.32</v>
      </c>
      <c r="E47" s="107"/>
      <c r="F47" s="106"/>
      <c r="G47" s="107"/>
      <c r="H47" s="107"/>
      <c r="I47" s="9">
        <v>3835.45</v>
      </c>
      <c r="J47" s="85">
        <v>0.01</v>
      </c>
    </row>
    <row r="48" spans="1:10" s="78" customFormat="1" ht="15">
      <c r="A48" s="24" t="s">
        <v>55</v>
      </c>
      <c r="B48" s="79" t="s">
        <v>23</v>
      </c>
      <c r="C48" s="80"/>
      <c r="D48" s="104">
        <v>2973.4</v>
      </c>
      <c r="E48" s="107"/>
      <c r="F48" s="106"/>
      <c r="G48" s="107"/>
      <c r="H48" s="107"/>
      <c r="I48" s="9">
        <v>3835.45</v>
      </c>
      <c r="J48" s="85">
        <v>0.06</v>
      </c>
    </row>
    <row r="49" spans="1:10" s="78" customFormat="1" ht="25.5">
      <c r="A49" s="24" t="s">
        <v>22</v>
      </c>
      <c r="B49" s="79" t="s">
        <v>18</v>
      </c>
      <c r="C49" s="80">
        <f>F49*12</f>
        <v>0</v>
      </c>
      <c r="D49" s="104">
        <v>2932.55</v>
      </c>
      <c r="E49" s="107">
        <f>H49*12</f>
        <v>0</v>
      </c>
      <c r="F49" s="106"/>
      <c r="G49" s="107"/>
      <c r="H49" s="107"/>
      <c r="I49" s="9">
        <v>3835.45</v>
      </c>
      <c r="J49" s="85">
        <v>0.05</v>
      </c>
    </row>
    <row r="50" spans="1:10" s="78" customFormat="1" ht="15">
      <c r="A50" s="24" t="s">
        <v>101</v>
      </c>
      <c r="B50" s="79" t="s">
        <v>18</v>
      </c>
      <c r="C50" s="80"/>
      <c r="D50" s="104">
        <v>5142.55</v>
      </c>
      <c r="E50" s="107"/>
      <c r="F50" s="106"/>
      <c r="G50" s="107"/>
      <c r="H50" s="107"/>
      <c r="I50" s="9">
        <v>3835.45</v>
      </c>
      <c r="J50" s="85">
        <v>0.01</v>
      </c>
    </row>
    <row r="51" spans="1:10" s="78" customFormat="1" ht="25.5">
      <c r="A51" s="24" t="s">
        <v>102</v>
      </c>
      <c r="B51" s="92" t="s">
        <v>13</v>
      </c>
      <c r="C51" s="81"/>
      <c r="D51" s="104">
        <v>5914.72</v>
      </c>
      <c r="E51" s="105"/>
      <c r="F51" s="106"/>
      <c r="G51" s="107"/>
      <c r="H51" s="107"/>
      <c r="I51" s="9">
        <v>3835.45</v>
      </c>
      <c r="J51" s="85"/>
    </row>
    <row r="52" spans="1:10" s="78" customFormat="1" ht="15" hidden="1">
      <c r="A52" s="50"/>
      <c r="B52" s="79"/>
      <c r="C52" s="80"/>
      <c r="D52" s="104"/>
      <c r="E52" s="107"/>
      <c r="F52" s="106"/>
      <c r="G52" s="107"/>
      <c r="H52" s="107"/>
      <c r="I52" s="9">
        <v>3835.45</v>
      </c>
      <c r="J52" s="85"/>
    </row>
    <row r="53" spans="1:10" s="78" customFormat="1" ht="15" hidden="1">
      <c r="A53" s="50"/>
      <c r="B53" s="79"/>
      <c r="C53" s="80"/>
      <c r="D53" s="104"/>
      <c r="E53" s="107"/>
      <c r="F53" s="106"/>
      <c r="G53" s="107"/>
      <c r="H53" s="107"/>
      <c r="I53" s="9">
        <v>3835.45</v>
      </c>
      <c r="J53" s="85"/>
    </row>
    <row r="54" spans="1:10" s="82" customFormat="1" ht="30">
      <c r="A54" s="20" t="s">
        <v>43</v>
      </c>
      <c r="B54" s="21"/>
      <c r="C54" s="14"/>
      <c r="D54" s="122">
        <f>D55+D56</f>
        <v>26008.8</v>
      </c>
      <c r="E54" s="122"/>
      <c r="F54" s="127"/>
      <c r="G54" s="122">
        <f>D54/I54</f>
        <v>6.78</v>
      </c>
      <c r="H54" s="122">
        <v>0.56</v>
      </c>
      <c r="I54" s="9">
        <v>3835.45</v>
      </c>
      <c r="J54" s="85">
        <v>0.26</v>
      </c>
    </row>
    <row r="55" spans="1:10" s="78" customFormat="1" ht="25.5">
      <c r="A55" s="24" t="s">
        <v>88</v>
      </c>
      <c r="B55" s="79" t="s">
        <v>13</v>
      </c>
      <c r="C55" s="80"/>
      <c r="D55" s="104">
        <v>20721.12</v>
      </c>
      <c r="E55" s="107"/>
      <c r="F55" s="106"/>
      <c r="G55" s="107"/>
      <c r="H55" s="107"/>
      <c r="I55" s="9">
        <v>3835.45</v>
      </c>
      <c r="J55" s="85">
        <v>0.2</v>
      </c>
    </row>
    <row r="56" spans="1:10" s="78" customFormat="1" ht="15">
      <c r="A56" s="50" t="s">
        <v>100</v>
      </c>
      <c r="B56" s="92" t="s">
        <v>10</v>
      </c>
      <c r="C56" s="80"/>
      <c r="D56" s="134">
        <v>5287.68</v>
      </c>
      <c r="E56" s="107"/>
      <c r="F56" s="106"/>
      <c r="G56" s="105"/>
      <c r="H56" s="105"/>
      <c r="I56" s="9">
        <v>3835.45</v>
      </c>
      <c r="J56" s="85"/>
    </row>
    <row r="57" spans="1:10" s="78" customFormat="1" ht="30">
      <c r="A57" s="20" t="s">
        <v>44</v>
      </c>
      <c r="B57" s="79"/>
      <c r="C57" s="80"/>
      <c r="D57" s="122">
        <f>D58</f>
        <v>1057.5</v>
      </c>
      <c r="E57" s="107"/>
      <c r="F57" s="106"/>
      <c r="G57" s="122">
        <f>D57/I57</f>
        <v>0.28</v>
      </c>
      <c r="H57" s="122">
        <f>G57/12</f>
        <v>0.02</v>
      </c>
      <c r="I57" s="9">
        <v>3835.45</v>
      </c>
      <c r="J57" s="85">
        <v>0.09</v>
      </c>
    </row>
    <row r="58" spans="1:10" s="78" customFormat="1" ht="15">
      <c r="A58" s="24" t="s">
        <v>106</v>
      </c>
      <c r="B58" s="92" t="s">
        <v>18</v>
      </c>
      <c r="C58" s="80"/>
      <c r="D58" s="104">
        <v>1057.5</v>
      </c>
      <c r="E58" s="107"/>
      <c r="F58" s="106"/>
      <c r="G58" s="107"/>
      <c r="H58" s="107"/>
      <c r="I58" s="9">
        <v>3835.45</v>
      </c>
      <c r="J58" s="85">
        <v>0.06</v>
      </c>
    </row>
    <row r="59" spans="1:10" s="13" customFormat="1" ht="15" hidden="1">
      <c r="A59" s="24" t="s">
        <v>56</v>
      </c>
      <c r="B59" s="19" t="s">
        <v>10</v>
      </c>
      <c r="C59" s="25"/>
      <c r="D59" s="131">
        <f>G59*I59</f>
        <v>0</v>
      </c>
      <c r="E59" s="132"/>
      <c r="F59" s="133"/>
      <c r="G59" s="132">
        <f>H59*12</f>
        <v>0</v>
      </c>
      <c r="H59" s="132">
        <v>0</v>
      </c>
      <c r="I59" s="9">
        <v>3835.45</v>
      </c>
      <c r="J59" s="85">
        <v>0</v>
      </c>
    </row>
    <row r="60" spans="1:10" s="13" customFormat="1" ht="15">
      <c r="A60" s="20" t="s">
        <v>45</v>
      </c>
      <c r="B60" s="19"/>
      <c r="C60" s="25"/>
      <c r="D60" s="122">
        <f>D61+D62+D63+D64+D65</f>
        <v>23480.88</v>
      </c>
      <c r="E60" s="132"/>
      <c r="F60" s="133"/>
      <c r="G60" s="122">
        <f>D60/I60</f>
        <v>6.12</v>
      </c>
      <c r="H60" s="122">
        <f>G60/12</f>
        <v>0.51</v>
      </c>
      <c r="I60" s="9">
        <v>3835.45</v>
      </c>
      <c r="J60" s="85">
        <v>0.33</v>
      </c>
    </row>
    <row r="61" spans="1:10" s="13" customFormat="1" ht="15">
      <c r="A61" s="24" t="s">
        <v>39</v>
      </c>
      <c r="B61" s="92" t="s">
        <v>29</v>
      </c>
      <c r="C61" s="25"/>
      <c r="D61" s="131">
        <v>2072.16</v>
      </c>
      <c r="E61" s="132"/>
      <c r="F61" s="133"/>
      <c r="G61" s="132"/>
      <c r="H61" s="132"/>
      <c r="I61" s="9">
        <v>3835.45</v>
      </c>
      <c r="J61" s="85">
        <v>0.04</v>
      </c>
    </row>
    <row r="62" spans="1:10" s="13" customFormat="1" ht="15">
      <c r="A62" s="24" t="s">
        <v>65</v>
      </c>
      <c r="B62" s="19" t="s">
        <v>18</v>
      </c>
      <c r="C62" s="25"/>
      <c r="D62" s="131">
        <v>7770.18</v>
      </c>
      <c r="E62" s="132"/>
      <c r="F62" s="133"/>
      <c r="G62" s="132"/>
      <c r="H62" s="132"/>
      <c r="I62" s="9">
        <v>3835.45</v>
      </c>
      <c r="J62" s="85">
        <v>0.15</v>
      </c>
    </row>
    <row r="63" spans="1:10" s="13" customFormat="1" ht="15">
      <c r="A63" s="24" t="s">
        <v>40</v>
      </c>
      <c r="B63" s="19" t="s">
        <v>18</v>
      </c>
      <c r="C63" s="25"/>
      <c r="D63" s="131">
        <v>1554.06</v>
      </c>
      <c r="E63" s="132"/>
      <c r="F63" s="133"/>
      <c r="G63" s="132"/>
      <c r="H63" s="132"/>
      <c r="I63" s="9">
        <v>3835.45</v>
      </c>
      <c r="J63" s="85">
        <v>0.03</v>
      </c>
    </row>
    <row r="64" spans="1:10" s="13" customFormat="1" ht="22.5" customHeight="1">
      <c r="A64" s="50" t="s">
        <v>95</v>
      </c>
      <c r="B64" s="92" t="s">
        <v>96</v>
      </c>
      <c r="C64" s="25"/>
      <c r="D64" s="131">
        <v>6869.4</v>
      </c>
      <c r="E64" s="132"/>
      <c r="F64" s="133"/>
      <c r="G64" s="132"/>
      <c r="H64" s="132"/>
      <c r="I64" s="9">
        <v>3835.45</v>
      </c>
      <c r="J64" s="85">
        <v>0</v>
      </c>
    </row>
    <row r="65" spans="1:10" s="13" customFormat="1" ht="25.5">
      <c r="A65" s="50" t="s">
        <v>62</v>
      </c>
      <c r="B65" s="19" t="s">
        <v>13</v>
      </c>
      <c r="C65" s="25"/>
      <c r="D65" s="131">
        <v>5215.08</v>
      </c>
      <c r="E65" s="132"/>
      <c r="F65" s="133"/>
      <c r="G65" s="132"/>
      <c r="H65" s="132"/>
      <c r="I65" s="9">
        <v>3835.45</v>
      </c>
      <c r="J65" s="85">
        <v>0.11</v>
      </c>
    </row>
    <row r="66" spans="1:10" s="13" customFormat="1" ht="15">
      <c r="A66" s="20" t="s">
        <v>46</v>
      </c>
      <c r="B66" s="19"/>
      <c r="C66" s="25"/>
      <c r="D66" s="122">
        <f>D67+D68</f>
        <v>1681.99</v>
      </c>
      <c r="E66" s="132"/>
      <c r="F66" s="133"/>
      <c r="G66" s="122">
        <f>D66/I66</f>
        <v>0.44</v>
      </c>
      <c r="H66" s="122">
        <f>G66/12</f>
        <v>0.04</v>
      </c>
      <c r="I66" s="9">
        <v>3835.45</v>
      </c>
      <c r="J66" s="85">
        <v>0.1</v>
      </c>
    </row>
    <row r="67" spans="1:10" s="13" customFormat="1" ht="15">
      <c r="A67" s="24" t="s">
        <v>41</v>
      </c>
      <c r="B67" s="19" t="s">
        <v>18</v>
      </c>
      <c r="C67" s="25"/>
      <c r="D67" s="131">
        <v>932.26</v>
      </c>
      <c r="E67" s="132"/>
      <c r="F67" s="133"/>
      <c r="G67" s="132"/>
      <c r="H67" s="132"/>
      <c r="I67" s="9">
        <v>3835.45</v>
      </c>
      <c r="J67" s="85">
        <v>0.02</v>
      </c>
    </row>
    <row r="68" spans="1:10" s="13" customFormat="1" ht="15">
      <c r="A68" s="24" t="s">
        <v>42</v>
      </c>
      <c r="B68" s="19" t="s">
        <v>18</v>
      </c>
      <c r="C68" s="25"/>
      <c r="D68" s="131">
        <v>749.73</v>
      </c>
      <c r="E68" s="132"/>
      <c r="F68" s="133"/>
      <c r="G68" s="132"/>
      <c r="H68" s="132"/>
      <c r="I68" s="9">
        <v>3835.45</v>
      </c>
      <c r="J68" s="85">
        <v>0.01</v>
      </c>
    </row>
    <row r="69" spans="1:10" s="9" customFormat="1" ht="15">
      <c r="A69" s="20" t="s">
        <v>53</v>
      </c>
      <c r="B69" s="21"/>
      <c r="C69" s="14"/>
      <c r="D69" s="122">
        <f>D70+D71</f>
        <v>13181.85</v>
      </c>
      <c r="E69" s="122"/>
      <c r="F69" s="127"/>
      <c r="G69" s="122">
        <f>D69/I69</f>
        <v>3.44</v>
      </c>
      <c r="H69" s="122">
        <f>G69/12</f>
        <v>0.29</v>
      </c>
      <c r="I69" s="9">
        <v>3835.45</v>
      </c>
      <c r="J69" s="85">
        <v>0.27</v>
      </c>
    </row>
    <row r="70" spans="1:10" s="13" customFormat="1" ht="25.5">
      <c r="A70" s="24" t="s">
        <v>60</v>
      </c>
      <c r="B70" s="92" t="s">
        <v>13</v>
      </c>
      <c r="C70" s="25"/>
      <c r="D70" s="131">
        <v>1381.39</v>
      </c>
      <c r="E70" s="132"/>
      <c r="F70" s="133"/>
      <c r="G70" s="132"/>
      <c r="H70" s="132"/>
      <c r="I70" s="9">
        <v>3835.45</v>
      </c>
      <c r="J70" s="85">
        <v>0.03</v>
      </c>
    </row>
    <row r="71" spans="1:10" s="13" customFormat="1" ht="25.5">
      <c r="A71" s="24" t="s">
        <v>59</v>
      </c>
      <c r="B71" s="19" t="s">
        <v>13</v>
      </c>
      <c r="C71" s="25">
        <f>F71*12</f>
        <v>0</v>
      </c>
      <c r="D71" s="131">
        <v>11800.46</v>
      </c>
      <c r="E71" s="132">
        <f>H71*12</f>
        <v>0</v>
      </c>
      <c r="F71" s="133"/>
      <c r="G71" s="132"/>
      <c r="H71" s="132"/>
      <c r="I71" s="9">
        <v>3835.45</v>
      </c>
      <c r="J71" s="85">
        <v>0.24</v>
      </c>
    </row>
    <row r="72" spans="1:10" s="9" customFormat="1" ht="15">
      <c r="A72" s="20" t="s">
        <v>52</v>
      </c>
      <c r="B72" s="21"/>
      <c r="C72" s="14"/>
      <c r="D72" s="122">
        <f>D73</f>
        <v>14730.75</v>
      </c>
      <c r="E72" s="122"/>
      <c r="F72" s="127"/>
      <c r="G72" s="122">
        <f>D72/I72</f>
        <v>3.84</v>
      </c>
      <c r="H72" s="122">
        <f>G72/12</f>
        <v>0.32</v>
      </c>
      <c r="I72" s="9">
        <v>3835.45</v>
      </c>
      <c r="J72" s="85">
        <v>0.29</v>
      </c>
    </row>
    <row r="73" spans="1:10" s="78" customFormat="1" ht="15">
      <c r="A73" s="24" t="s">
        <v>61</v>
      </c>
      <c r="B73" s="79" t="s">
        <v>58</v>
      </c>
      <c r="C73" s="80"/>
      <c r="D73" s="104">
        <v>14730.75</v>
      </c>
      <c r="E73" s="107"/>
      <c r="F73" s="106"/>
      <c r="G73" s="107"/>
      <c r="H73" s="107"/>
      <c r="I73" s="9">
        <v>3835.45</v>
      </c>
      <c r="J73" s="85">
        <v>0.29</v>
      </c>
    </row>
    <row r="74" spans="1:10" s="9" customFormat="1" ht="30.75" thickBot="1">
      <c r="A74" s="45" t="s">
        <v>91</v>
      </c>
      <c r="B74" s="21" t="s">
        <v>13</v>
      </c>
      <c r="C74" s="27">
        <f>F74*12</f>
        <v>0</v>
      </c>
      <c r="D74" s="129">
        <f>G74*I74</f>
        <v>13807.62</v>
      </c>
      <c r="E74" s="129">
        <f>H74*12</f>
        <v>3.6</v>
      </c>
      <c r="F74" s="130"/>
      <c r="G74" s="129">
        <f>H74*12</f>
        <v>3.6</v>
      </c>
      <c r="H74" s="129">
        <v>0.3</v>
      </c>
      <c r="I74" s="9">
        <v>3835.45</v>
      </c>
      <c r="J74" s="85">
        <v>0.37</v>
      </c>
    </row>
    <row r="75" spans="1:10" s="9" customFormat="1" ht="19.5" hidden="1" thickBot="1">
      <c r="A75" s="45" t="s">
        <v>34</v>
      </c>
      <c r="B75" s="21"/>
      <c r="C75" s="23" t="e">
        <f>F75*12</f>
        <v>#REF!</v>
      </c>
      <c r="D75" s="23">
        <f>G75*I75</f>
        <v>0</v>
      </c>
      <c r="E75" s="23">
        <f>H75*12</f>
        <v>0</v>
      </c>
      <c r="F75" s="56" t="e">
        <f>#REF!+#REF!+#REF!+#REF!+#REF!+#REF!+#REF!+#REF!+#REF!+#REF!</f>
        <v>#REF!</v>
      </c>
      <c r="G75" s="23">
        <f>H75*12</f>
        <v>0</v>
      </c>
      <c r="H75" s="15">
        <f>H76+H77+H78+H79</f>
        <v>0</v>
      </c>
      <c r="I75" s="9">
        <v>3835.45</v>
      </c>
      <c r="J75" s="85"/>
    </row>
    <row r="76" spans="1:10" s="13" customFormat="1" ht="15.75" hidden="1" thickBot="1">
      <c r="A76" s="24" t="s">
        <v>66</v>
      </c>
      <c r="B76" s="19"/>
      <c r="C76" s="25"/>
      <c r="D76" s="47"/>
      <c r="E76" s="25"/>
      <c r="F76" s="16"/>
      <c r="G76" s="25"/>
      <c r="H76" s="16"/>
      <c r="I76" s="9">
        <v>3835.45</v>
      </c>
      <c r="J76" s="86"/>
    </row>
    <row r="77" spans="1:10" s="13" customFormat="1" ht="15.75" hidden="1" thickBot="1">
      <c r="A77" s="24" t="s">
        <v>67</v>
      </c>
      <c r="B77" s="19"/>
      <c r="C77" s="25"/>
      <c r="D77" s="47"/>
      <c r="E77" s="25"/>
      <c r="F77" s="16"/>
      <c r="G77" s="25"/>
      <c r="H77" s="16"/>
      <c r="I77" s="9">
        <v>3835.45</v>
      </c>
      <c r="J77" s="86"/>
    </row>
    <row r="78" spans="1:10" s="13" customFormat="1" ht="15.75" hidden="1" thickBot="1">
      <c r="A78" s="24" t="s">
        <v>68</v>
      </c>
      <c r="B78" s="19"/>
      <c r="C78" s="25"/>
      <c r="D78" s="47"/>
      <c r="E78" s="25"/>
      <c r="F78" s="16"/>
      <c r="G78" s="25"/>
      <c r="H78" s="16"/>
      <c r="I78" s="9">
        <v>3835.45</v>
      </c>
      <c r="J78" s="86"/>
    </row>
    <row r="79" spans="1:10" s="13" customFormat="1" ht="15.75" hidden="1" thickBot="1">
      <c r="A79" s="72" t="s">
        <v>69</v>
      </c>
      <c r="B79" s="73"/>
      <c r="C79" s="74"/>
      <c r="D79" s="75"/>
      <c r="E79" s="74"/>
      <c r="F79" s="76"/>
      <c r="G79" s="74"/>
      <c r="H79" s="76"/>
      <c r="I79" s="9">
        <v>3835.45</v>
      </c>
      <c r="J79" s="86"/>
    </row>
    <row r="80" spans="1:9" s="9" customFormat="1" ht="26.25" hidden="1" thickBot="1">
      <c r="A80" s="94" t="s">
        <v>76</v>
      </c>
      <c r="B80" s="111" t="s">
        <v>89</v>
      </c>
      <c r="C80" s="112"/>
      <c r="D80" s="113"/>
      <c r="E80" s="112"/>
      <c r="F80" s="114"/>
      <c r="G80" s="112"/>
      <c r="H80" s="114"/>
      <c r="I80" s="9">
        <v>3835.45</v>
      </c>
    </row>
    <row r="81" spans="1:9" s="9" customFormat="1" ht="19.5" thickBot="1">
      <c r="A81" s="119" t="s">
        <v>107</v>
      </c>
      <c r="B81" s="120" t="s">
        <v>12</v>
      </c>
      <c r="C81" s="23"/>
      <c r="D81" s="102">
        <f>G81*I81</f>
        <v>64895.81</v>
      </c>
      <c r="E81" s="23"/>
      <c r="F81" s="102"/>
      <c r="G81" s="23">
        <f>H81*12</f>
        <v>16.92</v>
      </c>
      <c r="H81" s="102">
        <v>1.41</v>
      </c>
      <c r="I81" s="9">
        <v>3835.45</v>
      </c>
    </row>
    <row r="82" spans="1:10" s="77" customFormat="1" ht="20.25" thickBot="1">
      <c r="A82" s="115" t="s">
        <v>35</v>
      </c>
      <c r="B82" s="116"/>
      <c r="C82" s="117">
        <f>F82*12</f>
        <v>0</v>
      </c>
      <c r="D82" s="118">
        <f>D74+D72+D69+D66+D60+D57+D54+D39+D38+D37+D36+D35+D31+D30+D29+D28+D27+D18+D13+D81</f>
        <v>579598.67</v>
      </c>
      <c r="E82" s="118">
        <f>E74+E72+E69+E66+E60+E57+E54+E39+E38+E37+E36+E35+E31+E30+E29+E28+E27+E18+E13+E81</f>
        <v>98.4</v>
      </c>
      <c r="F82" s="118">
        <f>F74+F72+F69+F66+F60+F57+F54+F39+F38+F37+F36+F35+F31+F30+F29+F28+F27+F18+F13+F81</f>
        <v>0</v>
      </c>
      <c r="G82" s="118">
        <f>G74+G72+G69+G66+G60+G57+G54+G39+G38+G37+G36+G35+G31+G30+G29+G28+G27+G18+G13+G81</f>
        <v>151.11</v>
      </c>
      <c r="H82" s="118">
        <f>H74+H72+H69+H66+H60+H57+H54+H39+H38+H37+H36+H35+H31+H30+H29+H28+H27+H18+H13+H81</f>
        <v>12.59</v>
      </c>
      <c r="I82" s="9">
        <v>3835.45</v>
      </c>
      <c r="J82" s="87"/>
    </row>
    <row r="83" spans="1:10" s="9" customFormat="1" ht="19.5" hidden="1" thickBot="1">
      <c r="A83" s="52" t="s">
        <v>76</v>
      </c>
      <c r="B83" s="53"/>
      <c r="C83" s="54"/>
      <c r="D83" s="61"/>
      <c r="E83" s="54"/>
      <c r="F83" s="55"/>
      <c r="G83" s="54"/>
      <c r="H83" s="55"/>
      <c r="I83" s="9">
        <v>3835.45</v>
      </c>
      <c r="J83" s="85"/>
    </row>
    <row r="84" spans="1:10" s="9" customFormat="1" ht="19.5" hidden="1" thickBot="1">
      <c r="A84" s="52" t="s">
        <v>77</v>
      </c>
      <c r="B84" s="53"/>
      <c r="C84" s="54"/>
      <c r="D84" s="61"/>
      <c r="E84" s="54"/>
      <c r="F84" s="55"/>
      <c r="G84" s="61"/>
      <c r="H84" s="62"/>
      <c r="I84" s="9">
        <v>3835.45</v>
      </c>
      <c r="J84" s="85"/>
    </row>
    <row r="85" spans="1:10" s="29" customFormat="1" ht="20.25" hidden="1" thickBot="1">
      <c r="A85" s="42" t="s">
        <v>30</v>
      </c>
      <c r="B85" s="43" t="s">
        <v>12</v>
      </c>
      <c r="C85" s="43" t="s">
        <v>31</v>
      </c>
      <c r="D85" s="48"/>
      <c r="E85" s="43" t="s">
        <v>31</v>
      </c>
      <c r="F85" s="44"/>
      <c r="G85" s="43" t="s">
        <v>31</v>
      </c>
      <c r="H85" s="44"/>
      <c r="I85" s="9">
        <v>3835.45</v>
      </c>
      <c r="J85" s="88"/>
    </row>
    <row r="86" spans="1:10" s="31" customFormat="1" ht="21" customHeight="1">
      <c r="A86" s="30"/>
      <c r="F86" s="32"/>
      <c r="H86" s="32"/>
      <c r="I86" s="9"/>
      <c r="J86" s="89"/>
    </row>
    <row r="87" spans="1:10" s="31" customFormat="1" ht="15">
      <c r="A87" s="30"/>
      <c r="F87" s="32"/>
      <c r="H87" s="32"/>
      <c r="I87" s="9"/>
      <c r="J87" s="89"/>
    </row>
    <row r="88" spans="1:10" s="31" customFormat="1" ht="15.75" thickBot="1">
      <c r="A88" s="30"/>
      <c r="F88" s="32"/>
      <c r="H88" s="32"/>
      <c r="I88" s="9"/>
      <c r="J88" s="89"/>
    </row>
    <row r="89" spans="1:10" s="71" customFormat="1" ht="30">
      <c r="A89" s="94" t="s">
        <v>90</v>
      </c>
      <c r="B89" s="95"/>
      <c r="C89" s="96" t="e">
        <f>F89*12</f>
        <v>#REF!</v>
      </c>
      <c r="D89" s="96">
        <f>D90+D91+D92</f>
        <v>53217.54</v>
      </c>
      <c r="E89" s="96">
        <f>H89*12</f>
        <v>14.04</v>
      </c>
      <c r="F89" s="97" t="e">
        <f>#REF!+#REF!+#REF!+#REF!+#REF!+#REF!+#REF!+#REF!+#REF!+#REF!</f>
        <v>#REF!</v>
      </c>
      <c r="G89" s="96">
        <v>13.89</v>
      </c>
      <c r="H89" s="96">
        <v>1.17</v>
      </c>
      <c r="I89" s="9">
        <v>3835.45</v>
      </c>
      <c r="J89" s="90"/>
    </row>
    <row r="90" spans="1:10" s="71" customFormat="1" ht="15">
      <c r="A90" s="101" t="s">
        <v>97</v>
      </c>
      <c r="B90" s="136"/>
      <c r="C90" s="137"/>
      <c r="D90" s="108">
        <v>17739.18</v>
      </c>
      <c r="E90" s="108"/>
      <c r="F90" s="108"/>
      <c r="G90" s="108">
        <f>D90/I90</f>
        <v>4.63</v>
      </c>
      <c r="H90" s="108">
        <f>G90/12</f>
        <v>0.39</v>
      </c>
      <c r="I90" s="9">
        <v>3835.45</v>
      </c>
      <c r="J90" s="90"/>
    </row>
    <row r="91" spans="1:10" s="31" customFormat="1" ht="15">
      <c r="A91" s="99" t="s">
        <v>98</v>
      </c>
      <c r="B91" s="100"/>
      <c r="C91" s="108"/>
      <c r="D91" s="109">
        <v>17739.18</v>
      </c>
      <c r="E91" s="108"/>
      <c r="F91" s="110"/>
      <c r="G91" s="108">
        <f>D91/I91</f>
        <v>4.63</v>
      </c>
      <c r="H91" s="108">
        <f>G91/12</f>
        <v>0.39</v>
      </c>
      <c r="I91" s="9">
        <v>3835.45</v>
      </c>
      <c r="J91" s="89"/>
    </row>
    <row r="92" spans="1:10" s="31" customFormat="1" ht="15">
      <c r="A92" s="101" t="s">
        <v>99</v>
      </c>
      <c r="B92" s="100"/>
      <c r="C92" s="108"/>
      <c r="D92" s="108">
        <v>17739.18</v>
      </c>
      <c r="E92" s="108"/>
      <c r="F92" s="108"/>
      <c r="G92" s="108">
        <f>D92/I92</f>
        <v>4.63</v>
      </c>
      <c r="H92" s="108">
        <f>G92/12</f>
        <v>0.39</v>
      </c>
      <c r="I92" s="9">
        <v>3835.45</v>
      </c>
      <c r="J92" s="89"/>
    </row>
    <row r="93" spans="1:10" s="31" customFormat="1" ht="18.75">
      <c r="A93" s="98" t="s">
        <v>35</v>
      </c>
      <c r="B93" s="21"/>
      <c r="C93" s="23">
        <f>F93*12</f>
        <v>0</v>
      </c>
      <c r="D93" s="102"/>
      <c r="E93" s="23"/>
      <c r="F93" s="102"/>
      <c r="G93" s="23"/>
      <c r="H93" s="102"/>
      <c r="I93" s="9">
        <v>3835.45</v>
      </c>
      <c r="J93" s="89"/>
    </row>
    <row r="94" spans="1:10" s="31" customFormat="1" ht="12.75">
      <c r="A94" s="30"/>
      <c r="F94" s="32"/>
      <c r="H94" s="32"/>
      <c r="J94" s="89"/>
    </row>
    <row r="95" spans="1:10" s="31" customFormat="1" ht="13.5" thickBot="1">
      <c r="A95" s="30"/>
      <c r="F95" s="32"/>
      <c r="H95" s="32"/>
      <c r="J95" s="89"/>
    </row>
    <row r="96" spans="1:10" s="31" customFormat="1" ht="20.25" thickBot="1">
      <c r="A96" s="68" t="s">
        <v>86</v>
      </c>
      <c r="B96" s="69"/>
      <c r="C96" s="69"/>
      <c r="D96" s="70">
        <f>D82+D89</f>
        <v>632816.21</v>
      </c>
      <c r="E96" s="70">
        <f>E82+E89</f>
        <v>112.44</v>
      </c>
      <c r="F96" s="70" t="e">
        <f>F82+F89</f>
        <v>#REF!</v>
      </c>
      <c r="G96" s="70">
        <f>G82+G89</f>
        <v>165</v>
      </c>
      <c r="H96" s="70">
        <f>H82+H89</f>
        <v>13.76</v>
      </c>
      <c r="J96" s="89"/>
    </row>
    <row r="97" spans="1:10" s="31" customFormat="1" ht="12.75">
      <c r="A97" s="30"/>
      <c r="F97" s="32"/>
      <c r="H97" s="32"/>
      <c r="J97" s="89"/>
    </row>
    <row r="98" spans="1:10" s="31" customFormat="1" ht="12.75">
      <c r="A98" s="30"/>
      <c r="F98" s="32"/>
      <c r="H98" s="32"/>
      <c r="J98" s="89"/>
    </row>
    <row r="99" spans="1:10" s="31" customFormat="1" ht="12.75">
      <c r="A99" s="30"/>
      <c r="F99" s="32"/>
      <c r="H99" s="32"/>
      <c r="J99" s="89"/>
    </row>
    <row r="100" spans="1:10" s="28" customFormat="1" ht="18.75">
      <c r="A100" s="33"/>
      <c r="B100" s="34"/>
      <c r="C100" s="35"/>
      <c r="D100" s="35"/>
      <c r="E100" s="35"/>
      <c r="F100" s="36"/>
      <c r="G100" s="35"/>
      <c r="H100" s="36"/>
      <c r="J100" s="91"/>
    </row>
    <row r="101" spans="1:10" s="29" customFormat="1" ht="19.5">
      <c r="A101" s="37"/>
      <c r="B101" s="38"/>
      <c r="C101" s="39"/>
      <c r="D101" s="39"/>
      <c r="E101" s="39"/>
      <c r="F101" s="40"/>
      <c r="G101" s="39"/>
      <c r="H101" s="40"/>
      <c r="J101" s="88"/>
    </row>
    <row r="102" spans="1:10" s="31" customFormat="1" ht="14.25">
      <c r="A102" s="148" t="s">
        <v>32</v>
      </c>
      <c r="B102" s="148"/>
      <c r="C102" s="148"/>
      <c r="D102" s="148"/>
      <c r="E102" s="148"/>
      <c r="F102" s="148"/>
      <c r="J102" s="89"/>
    </row>
    <row r="103" spans="6:10" s="31" customFormat="1" ht="12.75">
      <c r="F103" s="32"/>
      <c r="H103" s="32"/>
      <c r="J103" s="89"/>
    </row>
    <row r="104" spans="1:10" s="31" customFormat="1" ht="12.75">
      <c r="A104" s="30" t="s">
        <v>33</v>
      </c>
      <c r="F104" s="32"/>
      <c r="H104" s="32"/>
      <c r="J104" s="89"/>
    </row>
    <row r="105" spans="6:10" s="31" customFormat="1" ht="12.75">
      <c r="F105" s="32"/>
      <c r="H105" s="32"/>
      <c r="J105" s="89"/>
    </row>
    <row r="106" spans="6:10" s="31" customFormat="1" ht="12.75">
      <c r="F106" s="32"/>
      <c r="H106" s="32"/>
      <c r="J106" s="89"/>
    </row>
    <row r="107" spans="6:10" s="31" customFormat="1" ht="12.75">
      <c r="F107" s="32"/>
      <c r="H107" s="32"/>
      <c r="J107" s="89"/>
    </row>
    <row r="108" spans="6:10" s="31" customFormat="1" ht="12.75">
      <c r="F108" s="32"/>
      <c r="H108" s="32"/>
      <c r="J108" s="89"/>
    </row>
    <row r="109" spans="6:10" s="31" customFormat="1" ht="12.75">
      <c r="F109" s="32"/>
      <c r="H109" s="32"/>
      <c r="J109" s="89"/>
    </row>
    <row r="110" spans="6:10" s="31" customFormat="1" ht="12.75">
      <c r="F110" s="32"/>
      <c r="H110" s="32"/>
      <c r="J110" s="89"/>
    </row>
    <row r="111" spans="6:10" s="31" customFormat="1" ht="12.75">
      <c r="F111" s="32"/>
      <c r="H111" s="32"/>
      <c r="J111" s="89"/>
    </row>
    <row r="112" spans="6:10" s="31" customFormat="1" ht="12.75">
      <c r="F112" s="32"/>
      <c r="H112" s="32"/>
      <c r="J112" s="89"/>
    </row>
    <row r="113" spans="6:10" s="31" customFormat="1" ht="12.75">
      <c r="F113" s="32"/>
      <c r="H113" s="32"/>
      <c r="J113" s="89"/>
    </row>
    <row r="114" spans="6:10" s="31" customFormat="1" ht="12.75">
      <c r="F114" s="32"/>
      <c r="H114" s="32"/>
      <c r="J114" s="89"/>
    </row>
    <row r="115" spans="6:10" s="31" customFormat="1" ht="12.75">
      <c r="F115" s="32"/>
      <c r="H115" s="32"/>
      <c r="J115" s="89"/>
    </row>
    <row r="116" spans="6:10" s="31" customFormat="1" ht="12.75">
      <c r="F116" s="32"/>
      <c r="H116" s="32"/>
      <c r="J116" s="89"/>
    </row>
    <row r="117" spans="6:10" s="31" customFormat="1" ht="12.75">
      <c r="F117" s="32"/>
      <c r="H117" s="32"/>
      <c r="J117" s="89"/>
    </row>
    <row r="118" spans="6:10" s="31" customFormat="1" ht="12.75">
      <c r="F118" s="32"/>
      <c r="H118" s="32"/>
      <c r="J118" s="89"/>
    </row>
    <row r="119" spans="6:10" s="31" customFormat="1" ht="12.75">
      <c r="F119" s="32"/>
      <c r="H119" s="32"/>
      <c r="J119" s="89"/>
    </row>
    <row r="120" spans="6:10" s="31" customFormat="1" ht="12.75">
      <c r="F120" s="32"/>
      <c r="H120" s="32"/>
      <c r="J120" s="89"/>
    </row>
    <row r="121" spans="6:10" s="31" customFormat="1" ht="12.75">
      <c r="F121" s="32"/>
      <c r="H121" s="32"/>
      <c r="J121" s="89"/>
    </row>
    <row r="122" spans="6:10" s="31" customFormat="1" ht="12.75">
      <c r="F122" s="32"/>
      <c r="H122" s="32"/>
      <c r="J122" s="89"/>
    </row>
  </sheetData>
  <sheetProtection/>
  <mergeCells count="11">
    <mergeCell ref="A6:H6"/>
    <mergeCell ref="A7:H7"/>
    <mergeCell ref="A8:H8"/>
    <mergeCell ref="A9:H9"/>
    <mergeCell ref="A12:H12"/>
    <mergeCell ref="A102:F102"/>
    <mergeCell ref="A1:H1"/>
    <mergeCell ref="B2:H2"/>
    <mergeCell ref="B3:H3"/>
    <mergeCell ref="B4:H4"/>
    <mergeCell ref="A5:H5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2013-06-14T06:29:45Z</cp:lastPrinted>
  <dcterms:created xsi:type="dcterms:W3CDTF">2010-04-02T14:46:04Z</dcterms:created>
  <dcterms:modified xsi:type="dcterms:W3CDTF">2014-08-13T05:16:57Z</dcterms:modified>
  <cp:category/>
  <cp:version/>
  <cp:contentType/>
  <cp:contentStatus/>
</cp:coreProperties>
</file>