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/>
</workbook>
</file>

<file path=xl/sharedStrings.xml><?xml version="1.0" encoding="utf-8"?>
<sst xmlns="http://schemas.openxmlformats.org/spreadsheetml/2006/main" count="179" uniqueCount="127">
  <si>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</si>
  <si>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</si>
  <si>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</si>
  <si>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</si>
  <si>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</si>
  <si>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</si>
  <si>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</si>
  <si>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</si>
  <si>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</si>
  <si>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</si>
  <si>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</si>
  <si>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</si>
  <si>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</si>
  <si>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</si>
  <si>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</si>
  <si>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</si>
  <si>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</si>
  <si>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</si>
  <si>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</si>
  <si>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</si>
  <si>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</si>
  <si>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</si>
  <si>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</si>
  <si>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</si>
  <si>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</si>
  <si>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</si>
  <si>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</si>
  <si>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</si>
  <si>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</si>
  <si>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</si>
  <si>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</si>
  <si>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</si>
  <si>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</si>
  <si>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</si>
  <si>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</si>
  <si>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</si>
  <si>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</si>
  <si>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</si>
  <si>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</si>
  <si>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</si>
  <si>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</si>
  <si>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</si>
  <si>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</si>
  <si>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</si>
  <si>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</si>
  <si>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</si>
  <si>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</si>
  <si>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</si>
  <si>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</si>
  <si>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</si>
  <si>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</si>
  <si>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</si>
  <si>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</si>
  <si>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</si>
  <si>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</si>
  <si>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</si>
  <si>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</si>
  <si>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</si>
  <si>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</si>
  <si>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</si>
  <si>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</si>
  <si>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</si>
  <si>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</si>
  <si>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</si>
  <si>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</si>
  <si>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</si>
  <si>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</si>
  <si>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</si>
  <si>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</si>
  <si>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</si>
  <si>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</si>
  <si>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</si>
  <si>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</si>
  <si>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</si>
  <si>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</si>
  <si>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</si>
  <si>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</si>
  <si>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</si>
  <si>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замена ( поверка ) КИП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</si>
  <si>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</si>
  <si>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</si>
  <si>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</si>
  <si>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цоколя</t>
  </si>
  <si>
    <t>регулировка горячего водоснабжения</t>
  </si>
  <si>
    <t>ремонт канализации</t>
  </si>
  <si>
    <t>электроосвещение (освещение подвала)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</si>
  <si>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</si>
  <si>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</si>
  <si>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</si>
  <si>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</si>
  <si>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</si>
  <si>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</si>
  <si>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по адресу: ул.Ленинского Комсомола, д.57 (Sобщ.=3635,0м2, Sзем.уч.=3019,44м2)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</si>
  <si>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</si>
  <si>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</si>
  <si>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</si>
  <si>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</si>
  <si>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</si>
  <si>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</si>
  <si>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</si>
  <si>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</si>
  <si>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</si>
  <si>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4 месяца</t>
  </si>
  <si>
    <t>ревизия задвижек ГВС д.50мм-4шт.)</t>
  </si>
  <si>
    <t>ревизия задвижек  ХВС (д.50мм-3шт.)</t>
  </si>
  <si>
    <t>очистка от снега и наледи подъездных козырьков</t>
  </si>
  <si>
    <t>ремонт отмостки</t>
  </si>
  <si>
    <t>ремонт слуховых окон</t>
  </si>
  <si>
    <t>Дополнительные работы (текущий ремонт), в т.ч.:</t>
  </si>
  <si>
    <t>ВСЕГО:</t>
  </si>
  <si>
    <t>Дополниетльные работы (текущий ремонт), в т.ч.:</t>
  </si>
  <si>
    <t>Погашение задолженности прошлых периодов</t>
  </si>
  <si>
    <t>по состоянию на 1.05.2012г.</t>
  </si>
  <si>
    <t>ревизия задвижек отопления (д.50мм-6шт., д.80мм-2шт.)</t>
  </si>
  <si>
    <t>2013-2014гг.</t>
  </si>
  <si>
    <t>замена  КИП манометры 4 шт.,термометры 4 шт.</t>
  </si>
  <si>
    <t>(стоимость услуг увеличена на 7% в соответствии с уровнем инфляции 2012г.)</t>
  </si>
  <si>
    <t>окос травы</t>
  </si>
  <si>
    <t>2-3 раза</t>
  </si>
  <si>
    <t>подключение системы отопления с регулировкой</t>
  </si>
  <si>
    <t>замена  КИП манометры 1 шт.</t>
  </si>
  <si>
    <t>Сбор, вывоз и утилизация ТБО*, руб/м2</t>
  </si>
  <si>
    <t>ремонт отмостки 62 м2</t>
  </si>
  <si>
    <t>демонтаж приямков - 8 шт.</t>
  </si>
  <si>
    <t xml:space="preserve">ремонт входа в подвал </t>
  </si>
  <si>
    <t>смена шаровых кранов (отопление) под промывку диам.32 - 2 шт., демонтаж крана диам.25 мм - 1 шт., смена трубы диам.57мм - 0,5 м</t>
  </si>
  <si>
    <t>Замена общедомового прибора учета тепловой энергии  для  ГВС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</si>
</sst>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4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/>
    </xf>
    <xf numFmtId="2" fontId="0" fillId="24" borderId="15" xfId="0" applyNumberFormat="1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left" vertical="center" wrapText="1"/>
    </xf>
    <xf numFmtId="2" fontId="0" fillId="24" borderId="17" xfId="0" applyNumberFormat="1" applyFont="1" applyFill="1" applyBorder="1" applyAlignment="1">
      <alignment horizontal="center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textRotation="90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5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center" vertical="center" wrapText="1"/>
    </xf>
    <xf numFmtId="2" fontId="18" fillId="24" borderId="17" xfId="0" applyNumberFormat="1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left" vertical="center" wrapText="1"/>
    </xf>
    <xf numFmtId="0" fontId="18" fillId="24" borderId="19" xfId="0" applyFont="1" applyFill="1" applyBorder="1" applyAlignment="1">
      <alignment horizontal="center" vertical="center"/>
    </xf>
    <xf numFmtId="0" fontId="18" fillId="24" borderId="2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4" fontId="24" fillId="24" borderId="25" xfId="0" applyNumberFormat="1" applyFont="1" applyFill="1" applyBorder="1" applyAlignment="1">
      <alignment horizontal="left" vertical="center" wrapText="1"/>
    </xf>
    <xf numFmtId="4" fontId="24" fillId="24" borderId="17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left" vertical="center" wrapText="1"/>
    </xf>
    <xf numFmtId="0" fontId="0" fillId="24" borderId="29" xfId="0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4" borderId="32" xfId="0" applyNumberFormat="1" applyFont="1" applyFill="1" applyBorder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2" fontId="0" fillId="24" borderId="34" xfId="0" applyNumberFormat="1" applyFont="1" applyFill="1" applyBorder="1" applyAlignment="1">
      <alignment horizontal="center" vertical="center" wrapText="1"/>
    </xf>
    <xf numFmtId="2" fontId="0" fillId="24" borderId="35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left" vertical="center" wrapText="1"/>
    </xf>
    <xf numFmtId="2" fontId="19" fillId="24" borderId="10" xfId="0" applyNumberFormat="1" applyFont="1" applyFill="1" applyBorder="1" applyAlignment="1">
      <alignment horizontal="center"/>
    </xf>
    <xf numFmtId="0" fontId="18" fillId="24" borderId="14" xfId="0" applyFont="1" applyFill="1" applyBorder="1" applyAlignment="1">
      <alignment horizontal="left" vertical="center"/>
    </xf>
    <xf numFmtId="0" fontId="18" fillId="24" borderId="19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19" xfId="0" applyNumberFormat="1" applyFont="1" applyFill="1" applyBorder="1" applyAlignment="1">
      <alignment horizontal="center" vertical="center"/>
    </xf>
    <xf numFmtId="2" fontId="18" fillId="24" borderId="10" xfId="0" applyNumberFormat="1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18" fillId="24" borderId="0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center" vertical="center"/>
    </xf>
    <xf numFmtId="2" fontId="18" fillId="24" borderId="0" xfId="0" applyNumberFormat="1" applyFont="1" applyFill="1" applyBorder="1" applyAlignment="1">
      <alignment horizontal="center" vertical="center"/>
    </xf>
    <xf numFmtId="4" fontId="19" fillId="24" borderId="14" xfId="0" applyNumberFormat="1" applyFont="1" applyFill="1" applyBorder="1" applyAlignment="1">
      <alignment horizontal="left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0" fillId="24" borderId="25" xfId="0" applyNumberFormat="1" applyFont="1" applyFill="1" applyBorder="1" applyAlignment="1">
      <alignment horizontal="left" vertical="center" wrapText="1"/>
    </xf>
    <xf numFmtId="4" fontId="0" fillId="24" borderId="17" xfId="0" applyNumberFormat="1" applyFont="1" applyFill="1" applyBorder="1" applyAlignment="1">
      <alignment horizontal="center" vertical="center" wrapText="1"/>
    </xf>
    <xf numFmtId="4" fontId="0" fillId="24" borderId="32" xfId="0" applyNumberFormat="1" applyFont="1" applyFill="1" applyBorder="1" applyAlignment="1">
      <alignment horizontal="center" vertical="center" wrapText="1"/>
    </xf>
    <xf numFmtId="4" fontId="0" fillId="24" borderId="18" xfId="0" applyNumberFormat="1" applyFont="1" applyFill="1" applyBorder="1" applyAlignment="1">
      <alignment horizontal="center" vertical="center" wrapText="1"/>
    </xf>
    <xf numFmtId="4" fontId="0" fillId="24" borderId="16" xfId="0" applyNumberFormat="1" applyFont="1" applyFill="1" applyBorder="1" applyAlignment="1">
      <alignment horizontal="left" vertical="center" wrapText="1"/>
    </xf>
    <xf numFmtId="4" fontId="0" fillId="24" borderId="13" xfId="0" applyNumberFormat="1" applyFont="1" applyFill="1" applyBorder="1" applyAlignment="1">
      <alignment horizontal="center" vertical="center" wrapText="1"/>
    </xf>
    <xf numFmtId="4" fontId="0" fillId="24" borderId="15" xfId="0" applyNumberFormat="1" applyFont="1" applyFill="1" applyBorder="1" applyAlignment="1">
      <alignment horizontal="center" vertical="center" wrapText="1"/>
    </xf>
    <xf numFmtId="4" fontId="0" fillId="24" borderId="12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Border="1" applyAlignment="1">
      <alignment horizontal="left" vertical="center" wrapText="1"/>
    </xf>
    <xf numFmtId="4" fontId="0" fillId="24" borderId="0" xfId="0" applyNumberFormat="1" applyFont="1" applyFill="1" applyBorder="1" applyAlignment="1">
      <alignment horizontal="center" vertical="center" wrapText="1"/>
    </xf>
    <xf numFmtId="4" fontId="18" fillId="24" borderId="14" xfId="0" applyNumberFormat="1" applyFont="1" applyFill="1" applyBorder="1" applyAlignment="1">
      <alignment horizontal="left" vertical="center" wrapText="1"/>
    </xf>
    <xf numFmtId="4" fontId="19" fillId="24" borderId="19" xfId="0" applyNumberFormat="1" applyFont="1" applyFill="1" applyBorder="1" applyAlignment="1">
      <alignment/>
    </xf>
    <xf numFmtId="4" fontId="19" fillId="24" borderId="19" xfId="0" applyNumberFormat="1" applyFont="1" applyFill="1" applyBorder="1" applyAlignment="1">
      <alignment horizontal="center"/>
    </xf>
    <xf numFmtId="4" fontId="19" fillId="24" borderId="10" xfId="0" applyNumberFormat="1" applyFont="1" applyFill="1" applyBorder="1" applyAlignment="1">
      <alignment horizontal="center"/>
    </xf>
    <xf numFmtId="4" fontId="19" fillId="24" borderId="36" xfId="0" applyNumberFormat="1" applyFont="1" applyFill="1" applyBorder="1" applyAlignment="1">
      <alignment/>
    </xf>
    <xf numFmtId="0" fontId="0" fillId="24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2" fontId="19" fillId="24" borderId="27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2" fontId="19" fillId="24" borderId="11" xfId="0" applyNumberFormat="1" applyFont="1" applyFill="1" applyBorder="1" applyAlignment="1">
      <alignment horizontal="center"/>
    </xf>
    <xf numFmtId="2" fontId="19" fillId="24" borderId="13" xfId="0" applyNumberFormat="1" applyFont="1" applyFill="1" applyBorder="1" applyAlignment="1">
      <alignment horizontal="center"/>
    </xf>
    <xf numFmtId="0" fontId="25" fillId="25" borderId="0" xfId="0" applyFont="1" applyFill="1" applyAlignment="1">
      <alignment horizontal="center"/>
    </xf>
    <xf numFmtId="2" fontId="18" fillId="26" borderId="32" xfId="0" applyNumberFormat="1" applyFont="1" applyFill="1" applyBorder="1" applyAlignment="1">
      <alignment horizontal="center" vertical="center" wrapText="1"/>
    </xf>
    <xf numFmtId="2" fontId="18" fillId="26" borderId="17" xfId="0" applyNumberFormat="1" applyFont="1" applyFill="1" applyBorder="1" applyAlignment="1">
      <alignment horizontal="center" vertical="center" wrapText="1"/>
    </xf>
    <xf numFmtId="2" fontId="18" fillId="26" borderId="18" xfId="0" applyNumberFormat="1" applyFont="1" applyFill="1" applyBorder="1" applyAlignment="1">
      <alignment horizontal="center" vertical="center" wrapText="1"/>
    </xf>
    <xf numFmtId="2" fontId="18" fillId="26" borderId="12" xfId="0" applyNumberFormat="1" applyFont="1" applyFill="1" applyBorder="1" applyAlignment="1">
      <alignment horizontal="center" vertical="center" wrapText="1"/>
    </xf>
    <xf numFmtId="2" fontId="18" fillId="26" borderId="13" xfId="0" applyNumberFormat="1" applyFont="1" applyFill="1" applyBorder="1" applyAlignment="1">
      <alignment horizontal="center" vertical="center" wrapText="1"/>
    </xf>
    <xf numFmtId="2" fontId="18" fillId="26" borderId="26" xfId="0" applyNumberFormat="1" applyFont="1" applyFill="1" applyBorder="1" applyAlignment="1">
      <alignment horizontal="center" vertical="center" wrapText="1"/>
    </xf>
    <xf numFmtId="2" fontId="18" fillId="26" borderId="35" xfId="0" applyNumberFormat="1" applyFont="1" applyFill="1" applyBorder="1" applyAlignment="1">
      <alignment horizontal="center" vertical="center" wrapText="1"/>
    </xf>
    <xf numFmtId="2" fontId="0" fillId="26" borderId="15" xfId="0" applyNumberFormat="1" applyFont="1" applyFill="1" applyBorder="1" applyAlignment="1">
      <alignment horizontal="center" vertical="center" wrapText="1"/>
    </xf>
    <xf numFmtId="2" fontId="0" fillId="26" borderId="13" xfId="0" applyNumberFormat="1" applyFont="1" applyFill="1" applyBorder="1" applyAlignment="1">
      <alignment horizontal="center" vertical="center" wrapText="1"/>
    </xf>
    <xf numFmtId="2" fontId="0" fillId="26" borderId="12" xfId="0" applyNumberFormat="1" applyFont="1" applyFill="1" applyBorder="1" applyAlignment="1">
      <alignment horizontal="center" vertical="center" wrapText="1"/>
    </xf>
    <xf numFmtId="2" fontId="0" fillId="26" borderId="17" xfId="0" applyNumberFormat="1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4" fontId="0" fillId="26" borderId="15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9" fillId="26" borderId="37" xfId="0" applyNumberFormat="1" applyFont="1" applyFill="1" applyBorder="1" applyAlignment="1">
      <alignment horizontal="center" vertical="center" wrapText="1"/>
    </xf>
    <xf numFmtId="0" fontId="0" fillId="26" borderId="37" xfId="0" applyFill="1" applyBorder="1" applyAlignment="1">
      <alignment horizontal="center" vertical="center" wrapText="1"/>
    </xf>
    <xf numFmtId="0" fontId="19" fillId="26" borderId="38" xfId="0" applyFont="1" applyFill="1" applyBorder="1" applyAlignment="1">
      <alignment horizontal="center" vertical="center" wrapText="1"/>
    </xf>
    <xf numFmtId="0" fontId="19" fillId="26" borderId="39" xfId="0" applyFont="1" applyFill="1" applyBorder="1" applyAlignment="1">
      <alignment horizontal="center" vertical="center" wrapText="1"/>
    </xf>
    <xf numFmtId="0" fontId="0" fillId="26" borderId="39" xfId="0" applyFill="1" applyBorder="1" applyAlignment="1">
      <alignment horizontal="center" vertical="center" wrapText="1"/>
    </xf>
    <xf numFmtId="0" fontId="0" fillId="26" borderId="40" xfId="0" applyFill="1" applyBorder="1" applyAlignment="1">
      <alignment horizontal="center" vertical="center" wrapText="1"/>
    </xf>
    <xf numFmtId="0" fontId="21" fillId="26" borderId="0" xfId="0" applyFont="1" applyFill="1" applyAlignment="1">
      <alignment horizontal="left" vertical="center"/>
    </xf>
    <xf numFmtId="0" fontId="26" fillId="26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="75" zoomScaleNormal="75" zoomScalePageLayoutView="0" workbookViewId="0" topLeftCell="A82">
      <selection activeCell="A1" sqref="A1:H137"/>
    </sheetView>
  </sheetViews>
  <sheetFormatPr defaultColWidth="9.00390625" defaultRowHeight="12.75"/>
  <cols>
    <col min="1" max="1" width="72.75390625" style="8" customWidth="1"/>
    <col min="2" max="2" width="19.125" style="8" customWidth="1"/>
    <col min="3" max="3" width="13.875" style="8" hidden="1" customWidth="1"/>
    <col min="4" max="4" width="14.875" style="8" customWidth="1"/>
    <col min="5" max="5" width="13.875" style="8" hidden="1" customWidth="1"/>
    <col min="6" max="6" width="20.875" style="8" hidden="1" customWidth="1"/>
    <col min="7" max="7" width="13.875" style="8" customWidth="1"/>
    <col min="8" max="8" width="20.875" style="8" customWidth="1"/>
    <col min="9" max="9" width="15.375" style="8" customWidth="1"/>
    <col min="10" max="10" width="15.375" style="69" hidden="1" customWidth="1"/>
    <col min="11" max="14" width="15.375" style="8" customWidth="1"/>
    <col min="15" max="16384" width="9.125" style="8" customWidth="1"/>
  </cols>
  <sheetData>
    <row r="1" spans="1:8" ht="16.5" customHeight="1">
      <c r="A1" s="121" t="s">
        <v>0</v>
      </c>
      <c r="B1" s="122"/>
      <c r="C1" s="122"/>
      <c r="D1" s="122"/>
      <c r="E1" s="122"/>
      <c r="F1" s="122"/>
      <c r="G1" s="122"/>
      <c r="H1" s="122"/>
    </row>
    <row r="2" spans="2:8" ht="12.75" customHeight="1">
      <c r="B2" s="123" t="s">
        <v>1</v>
      </c>
      <c r="C2" s="123"/>
      <c r="D2" s="123"/>
      <c r="E2" s="123"/>
      <c r="F2" s="123"/>
      <c r="G2" s="122"/>
      <c r="H2" s="122"/>
    </row>
    <row r="3" spans="2:8" ht="14.25" customHeight="1">
      <c r="B3" s="123" t="s">
        <v>2</v>
      </c>
      <c r="C3" s="123"/>
      <c r="D3" s="123"/>
      <c r="E3" s="123"/>
      <c r="F3" s="123"/>
      <c r="G3" s="122"/>
      <c r="H3" s="122"/>
    </row>
    <row r="4" spans="1:8" ht="19.5" customHeight="1">
      <c r="A4" s="105" t="s">
        <v>114</v>
      </c>
      <c r="B4" s="123" t="s">
        <v>37</v>
      </c>
      <c r="C4" s="123"/>
      <c r="D4" s="123"/>
      <c r="E4" s="123"/>
      <c r="F4" s="123"/>
      <c r="G4" s="122"/>
      <c r="H4" s="122"/>
    </row>
    <row r="5" spans="1:8" ht="19.5" customHeight="1">
      <c r="A5" s="117"/>
      <c r="B5" s="119"/>
      <c r="C5" s="119"/>
      <c r="D5" s="119"/>
      <c r="E5" s="119"/>
      <c r="F5" s="119"/>
      <c r="G5" s="118"/>
      <c r="H5" s="118"/>
    </row>
    <row r="6" spans="1:8" ht="19.5" customHeight="1">
      <c r="A6" s="137"/>
      <c r="B6" s="137"/>
      <c r="C6" s="137"/>
      <c r="D6" s="137"/>
      <c r="E6" s="137"/>
      <c r="F6" s="137"/>
      <c r="G6" s="137"/>
      <c r="H6" s="137"/>
    </row>
    <row r="7" spans="1:8" s="102" customFormat="1" ht="33" customHeight="1">
      <c r="A7" s="124" t="s">
        <v>116</v>
      </c>
      <c r="B7" s="125"/>
      <c r="C7" s="125"/>
      <c r="D7" s="125"/>
      <c r="E7" s="125"/>
      <c r="F7" s="125"/>
      <c r="G7" s="125"/>
      <c r="H7" s="125"/>
    </row>
    <row r="8" spans="2:9" ht="35.25" customHeight="1" hidden="1">
      <c r="B8" s="1"/>
      <c r="C8" s="1"/>
      <c r="D8" s="1"/>
      <c r="E8" s="1"/>
      <c r="F8" s="1"/>
      <c r="G8" s="1"/>
      <c r="H8" s="1"/>
      <c r="I8" s="1"/>
    </row>
    <row r="9" spans="1:10" s="16" customFormat="1" ht="22.5" customHeight="1">
      <c r="A9" s="126" t="s">
        <v>3</v>
      </c>
      <c r="B9" s="126"/>
      <c r="C9" s="126"/>
      <c r="D9" s="126"/>
      <c r="E9" s="127"/>
      <c r="F9" s="127"/>
      <c r="G9" s="127"/>
      <c r="H9" s="127"/>
      <c r="J9" s="70"/>
    </row>
    <row r="10" spans="1:8" s="17" customFormat="1" ht="18.75" customHeight="1">
      <c r="A10" s="126" t="s">
        <v>92</v>
      </c>
      <c r="B10" s="126"/>
      <c r="C10" s="126"/>
      <c r="D10" s="126"/>
      <c r="E10" s="127"/>
      <c r="F10" s="127"/>
      <c r="G10" s="127"/>
      <c r="H10" s="127"/>
    </row>
    <row r="11" spans="1:8" s="18" customFormat="1" ht="17.25" customHeight="1">
      <c r="A11" s="128" t="s">
        <v>80</v>
      </c>
      <c r="B11" s="128"/>
      <c r="C11" s="128"/>
      <c r="D11" s="128"/>
      <c r="E11" s="129"/>
      <c r="F11" s="129"/>
      <c r="G11" s="129"/>
      <c r="H11" s="129"/>
    </row>
    <row r="12" spans="1:8" s="17" customFormat="1" ht="30" customHeight="1" thickBot="1">
      <c r="A12" s="130" t="s">
        <v>91</v>
      </c>
      <c r="B12" s="130"/>
      <c r="C12" s="130"/>
      <c r="D12" s="130"/>
      <c r="E12" s="131"/>
      <c r="F12" s="131"/>
      <c r="G12" s="131"/>
      <c r="H12" s="131"/>
    </row>
    <row r="13" spans="1:10" s="22" customFormat="1" ht="139.5" customHeight="1" thickBot="1">
      <c r="A13" s="19" t="s">
        <v>4</v>
      </c>
      <c r="B13" s="20" t="s">
        <v>5</v>
      </c>
      <c r="C13" s="21" t="s">
        <v>6</v>
      </c>
      <c r="D13" s="21" t="s">
        <v>38</v>
      </c>
      <c r="E13" s="21" t="s">
        <v>6</v>
      </c>
      <c r="F13" s="2" t="s">
        <v>7</v>
      </c>
      <c r="G13" s="21" t="s">
        <v>6</v>
      </c>
      <c r="H13" s="2" t="s">
        <v>7</v>
      </c>
      <c r="J13" s="71"/>
    </row>
    <row r="14" spans="1:10" s="28" customFormat="1" ht="12.75">
      <c r="A14" s="23">
        <v>1</v>
      </c>
      <c r="B14" s="24">
        <v>2</v>
      </c>
      <c r="C14" s="24">
        <v>3</v>
      </c>
      <c r="D14" s="25"/>
      <c r="E14" s="24">
        <v>3</v>
      </c>
      <c r="F14" s="3">
        <v>4</v>
      </c>
      <c r="G14" s="26">
        <v>3</v>
      </c>
      <c r="H14" s="27">
        <v>4</v>
      </c>
      <c r="J14" s="72"/>
    </row>
    <row r="15" spans="1:10" s="28" customFormat="1" ht="49.5" customHeight="1">
      <c r="A15" s="132" t="s">
        <v>8</v>
      </c>
      <c r="B15" s="133"/>
      <c r="C15" s="133"/>
      <c r="D15" s="133"/>
      <c r="E15" s="133"/>
      <c r="F15" s="133"/>
      <c r="G15" s="134"/>
      <c r="H15" s="135"/>
      <c r="J15" s="72"/>
    </row>
    <row r="16" spans="1:10" s="22" customFormat="1" ht="15">
      <c r="A16" s="29" t="s">
        <v>9</v>
      </c>
      <c r="B16" s="30"/>
      <c r="C16" s="31">
        <f>F16*12</f>
        <v>0</v>
      </c>
      <c r="D16" s="106">
        <f>G16*I16</f>
        <v>104687.99999999999</v>
      </c>
      <c r="E16" s="107">
        <f>H16*12</f>
        <v>28.799999999999997</v>
      </c>
      <c r="F16" s="108"/>
      <c r="G16" s="107">
        <f>H16*12</f>
        <v>28.799999999999997</v>
      </c>
      <c r="H16" s="107">
        <v>2.4</v>
      </c>
      <c r="I16" s="22">
        <v>3635</v>
      </c>
      <c r="J16" s="71">
        <v>2.2363</v>
      </c>
    </row>
    <row r="17" spans="1:10" s="22" customFormat="1" ht="31.5" customHeight="1">
      <c r="A17" s="45" t="s">
        <v>93</v>
      </c>
      <c r="B17" s="46" t="s">
        <v>94</v>
      </c>
      <c r="C17" s="31"/>
      <c r="D17" s="106"/>
      <c r="E17" s="107"/>
      <c r="F17" s="108"/>
      <c r="G17" s="107"/>
      <c r="H17" s="107"/>
      <c r="J17" s="71"/>
    </row>
    <row r="18" spans="1:10" s="22" customFormat="1" ht="15">
      <c r="A18" s="45" t="s">
        <v>95</v>
      </c>
      <c r="B18" s="46" t="s">
        <v>94</v>
      </c>
      <c r="C18" s="31"/>
      <c r="D18" s="106"/>
      <c r="E18" s="107"/>
      <c r="F18" s="108"/>
      <c r="G18" s="107"/>
      <c r="H18" s="107"/>
      <c r="J18" s="71"/>
    </row>
    <row r="19" spans="1:10" s="22" customFormat="1" ht="15">
      <c r="A19" s="45" t="s">
        <v>96</v>
      </c>
      <c r="B19" s="46" t="s">
        <v>97</v>
      </c>
      <c r="C19" s="31"/>
      <c r="D19" s="106"/>
      <c r="E19" s="107"/>
      <c r="F19" s="108"/>
      <c r="G19" s="107"/>
      <c r="H19" s="107"/>
      <c r="J19" s="71"/>
    </row>
    <row r="20" spans="1:10" s="22" customFormat="1" ht="15">
      <c r="A20" s="45" t="s">
        <v>98</v>
      </c>
      <c r="B20" s="46" t="s">
        <v>94</v>
      </c>
      <c r="C20" s="31"/>
      <c r="D20" s="106"/>
      <c r="E20" s="107"/>
      <c r="F20" s="108"/>
      <c r="G20" s="107"/>
      <c r="H20" s="107"/>
      <c r="J20" s="71"/>
    </row>
    <row r="21" spans="1:10" s="22" customFormat="1" ht="30">
      <c r="A21" s="29" t="s">
        <v>11</v>
      </c>
      <c r="B21" s="32"/>
      <c r="C21" s="31">
        <f>F21*12</f>
        <v>0</v>
      </c>
      <c r="D21" s="106">
        <f>G21*I21</f>
        <v>112103.39999999998</v>
      </c>
      <c r="E21" s="107">
        <f>H21*12</f>
        <v>30.839999999999996</v>
      </c>
      <c r="F21" s="108"/>
      <c r="G21" s="107">
        <f>H21*12</f>
        <v>30.839999999999996</v>
      </c>
      <c r="H21" s="107">
        <v>2.57</v>
      </c>
      <c r="I21" s="22">
        <v>3635</v>
      </c>
      <c r="J21" s="71">
        <v>2.3968000000000003</v>
      </c>
    </row>
    <row r="22" spans="1:10" s="22" customFormat="1" ht="15">
      <c r="A22" s="45" t="s">
        <v>86</v>
      </c>
      <c r="B22" s="46" t="s">
        <v>12</v>
      </c>
      <c r="C22" s="31"/>
      <c r="D22" s="106"/>
      <c r="E22" s="107"/>
      <c r="F22" s="108"/>
      <c r="G22" s="107"/>
      <c r="H22" s="107"/>
      <c r="J22" s="71"/>
    </row>
    <row r="23" spans="1:10" s="22" customFormat="1" ht="15">
      <c r="A23" s="45" t="s">
        <v>87</v>
      </c>
      <c r="B23" s="46" t="s">
        <v>12</v>
      </c>
      <c r="C23" s="31"/>
      <c r="D23" s="106"/>
      <c r="E23" s="107"/>
      <c r="F23" s="108"/>
      <c r="G23" s="107"/>
      <c r="H23" s="107"/>
      <c r="J23" s="71"/>
    </row>
    <row r="24" spans="1:10" s="22" customFormat="1" ht="15">
      <c r="A24" s="45" t="s">
        <v>117</v>
      </c>
      <c r="B24" s="46" t="s">
        <v>118</v>
      </c>
      <c r="C24" s="31"/>
      <c r="D24" s="106"/>
      <c r="E24" s="107"/>
      <c r="F24" s="108"/>
      <c r="G24" s="107"/>
      <c r="H24" s="107"/>
      <c r="J24" s="71"/>
    </row>
    <row r="25" spans="1:10" s="22" customFormat="1" ht="15">
      <c r="A25" s="45" t="s">
        <v>88</v>
      </c>
      <c r="B25" s="46" t="s">
        <v>12</v>
      </c>
      <c r="C25" s="31"/>
      <c r="D25" s="106"/>
      <c r="E25" s="107"/>
      <c r="F25" s="108"/>
      <c r="G25" s="107"/>
      <c r="H25" s="107"/>
      <c r="J25" s="71"/>
    </row>
    <row r="26" spans="1:10" s="22" customFormat="1" ht="25.5">
      <c r="A26" s="45" t="s">
        <v>89</v>
      </c>
      <c r="B26" s="46" t="s">
        <v>13</v>
      </c>
      <c r="C26" s="31"/>
      <c r="D26" s="106"/>
      <c r="E26" s="107"/>
      <c r="F26" s="108"/>
      <c r="G26" s="107"/>
      <c r="H26" s="107"/>
      <c r="J26" s="71"/>
    </row>
    <row r="27" spans="1:10" s="22" customFormat="1" ht="15">
      <c r="A27" s="45" t="s">
        <v>99</v>
      </c>
      <c r="B27" s="46" t="s">
        <v>12</v>
      </c>
      <c r="C27" s="31"/>
      <c r="D27" s="106"/>
      <c r="E27" s="107"/>
      <c r="F27" s="108"/>
      <c r="G27" s="107"/>
      <c r="H27" s="107"/>
      <c r="J27" s="71"/>
    </row>
    <row r="28" spans="1:10" s="22" customFormat="1" ht="15">
      <c r="A28" s="45" t="s">
        <v>100</v>
      </c>
      <c r="B28" s="46" t="s">
        <v>12</v>
      </c>
      <c r="C28" s="31"/>
      <c r="D28" s="106"/>
      <c r="E28" s="107"/>
      <c r="F28" s="108"/>
      <c r="G28" s="107"/>
      <c r="H28" s="107"/>
      <c r="J28" s="71"/>
    </row>
    <row r="29" spans="1:10" s="22" customFormat="1" ht="25.5">
      <c r="A29" s="45" t="s">
        <v>101</v>
      </c>
      <c r="B29" s="46" t="s">
        <v>90</v>
      </c>
      <c r="C29" s="31"/>
      <c r="D29" s="106"/>
      <c r="E29" s="107"/>
      <c r="F29" s="108"/>
      <c r="G29" s="107"/>
      <c r="H29" s="107"/>
      <c r="J29" s="71"/>
    </row>
    <row r="30" spans="1:10" s="34" customFormat="1" ht="15">
      <c r="A30" s="33" t="s">
        <v>14</v>
      </c>
      <c r="B30" s="30" t="s">
        <v>15</v>
      </c>
      <c r="C30" s="31">
        <f>F30*12</f>
        <v>0</v>
      </c>
      <c r="D30" s="106">
        <f aca="true" t="shared" si="0" ref="D30:D39">G30*I30</f>
        <v>27916.8</v>
      </c>
      <c r="E30" s="107">
        <f>H30*12</f>
        <v>7.68</v>
      </c>
      <c r="F30" s="109"/>
      <c r="G30" s="107">
        <f aca="true" t="shared" si="1" ref="G30:G39">H30*12</f>
        <v>7.68</v>
      </c>
      <c r="H30" s="107">
        <v>0.64</v>
      </c>
      <c r="I30" s="22">
        <v>3635</v>
      </c>
      <c r="J30" s="71">
        <v>0.5992000000000001</v>
      </c>
    </row>
    <row r="31" spans="1:10" s="22" customFormat="1" ht="15">
      <c r="A31" s="33" t="s">
        <v>16</v>
      </c>
      <c r="B31" s="30" t="s">
        <v>17</v>
      </c>
      <c r="C31" s="31">
        <f>F31*12</f>
        <v>0</v>
      </c>
      <c r="D31" s="106">
        <f t="shared" si="0"/>
        <v>90729.6</v>
      </c>
      <c r="E31" s="107">
        <f>H31*12</f>
        <v>24.96</v>
      </c>
      <c r="F31" s="109"/>
      <c r="G31" s="107">
        <f t="shared" si="1"/>
        <v>24.96</v>
      </c>
      <c r="H31" s="107">
        <v>2.08</v>
      </c>
      <c r="I31" s="22">
        <v>3635</v>
      </c>
      <c r="J31" s="71">
        <v>1.9367</v>
      </c>
    </row>
    <row r="32" spans="1:10" s="28" customFormat="1" ht="30">
      <c r="A32" s="33" t="s">
        <v>56</v>
      </c>
      <c r="B32" s="30" t="s">
        <v>10</v>
      </c>
      <c r="C32" s="15"/>
      <c r="D32" s="106">
        <v>1733.72</v>
      </c>
      <c r="E32" s="110"/>
      <c r="F32" s="109"/>
      <c r="G32" s="107">
        <f>D32/I32</f>
        <v>0.4769518569463549</v>
      </c>
      <c r="H32" s="107">
        <f>G32/12</f>
        <v>0.039745988078862905</v>
      </c>
      <c r="I32" s="22">
        <v>3635</v>
      </c>
      <c r="J32" s="71">
        <v>0.032100000000000004</v>
      </c>
    </row>
    <row r="33" spans="1:10" s="28" customFormat="1" ht="33" customHeight="1">
      <c r="A33" s="33" t="s">
        <v>79</v>
      </c>
      <c r="B33" s="30" t="s">
        <v>10</v>
      </c>
      <c r="C33" s="15"/>
      <c r="D33" s="106">
        <v>3467.44</v>
      </c>
      <c r="E33" s="110"/>
      <c r="F33" s="109"/>
      <c r="G33" s="107">
        <f>D33/I33</f>
        <v>0.9539037138927098</v>
      </c>
      <c r="H33" s="107">
        <f>G33/12</f>
        <v>0.07949197615772581</v>
      </c>
      <c r="I33" s="22">
        <v>3635</v>
      </c>
      <c r="J33" s="71">
        <v>0.07490000000000001</v>
      </c>
    </row>
    <row r="34" spans="1:10" s="28" customFormat="1" ht="27" customHeight="1">
      <c r="A34" s="33" t="s">
        <v>126</v>
      </c>
      <c r="B34" s="30" t="s">
        <v>13</v>
      </c>
      <c r="C34" s="15"/>
      <c r="D34" s="106">
        <v>70000</v>
      </c>
      <c r="E34" s="110"/>
      <c r="F34" s="109"/>
      <c r="G34" s="107">
        <f>D34/I34</f>
        <v>19.257221458046768</v>
      </c>
      <c r="H34" s="107">
        <v>1.61</v>
      </c>
      <c r="I34" s="22">
        <v>3635</v>
      </c>
      <c r="J34" s="71"/>
    </row>
    <row r="35" spans="1:10" s="28" customFormat="1" ht="21" customHeight="1">
      <c r="A35" s="33" t="s">
        <v>57</v>
      </c>
      <c r="B35" s="30" t="s">
        <v>10</v>
      </c>
      <c r="C35" s="15"/>
      <c r="D35" s="106">
        <v>10948.1</v>
      </c>
      <c r="E35" s="110"/>
      <c r="F35" s="109"/>
      <c r="G35" s="107">
        <f>D35/I35</f>
        <v>3.011856946354883</v>
      </c>
      <c r="H35" s="107">
        <f>G35/12</f>
        <v>0.2509880788629069</v>
      </c>
      <c r="I35" s="22">
        <v>3635</v>
      </c>
      <c r="J35" s="71">
        <v>0.23540000000000003</v>
      </c>
    </row>
    <row r="36" spans="1:10" s="28" customFormat="1" ht="30" hidden="1">
      <c r="A36" s="33" t="s">
        <v>58</v>
      </c>
      <c r="B36" s="30" t="s">
        <v>13</v>
      </c>
      <c r="C36" s="15"/>
      <c r="D36" s="106">
        <f t="shared" si="0"/>
        <v>0</v>
      </c>
      <c r="E36" s="110"/>
      <c r="F36" s="109"/>
      <c r="G36" s="107">
        <f t="shared" si="1"/>
        <v>0</v>
      </c>
      <c r="H36" s="107">
        <v>0</v>
      </c>
      <c r="I36" s="22">
        <v>3635</v>
      </c>
      <c r="J36" s="71">
        <v>0</v>
      </c>
    </row>
    <row r="37" spans="1:10" s="28" customFormat="1" ht="30" hidden="1">
      <c r="A37" s="33" t="s">
        <v>59</v>
      </c>
      <c r="B37" s="30" t="s">
        <v>13</v>
      </c>
      <c r="C37" s="15"/>
      <c r="D37" s="106">
        <f t="shared" si="0"/>
        <v>0</v>
      </c>
      <c r="E37" s="110"/>
      <c r="F37" s="109"/>
      <c r="G37" s="107">
        <f t="shared" si="1"/>
        <v>0</v>
      </c>
      <c r="H37" s="107">
        <v>0</v>
      </c>
      <c r="I37" s="22">
        <v>3635</v>
      </c>
      <c r="J37" s="71">
        <v>0</v>
      </c>
    </row>
    <row r="38" spans="1:10" s="28" customFormat="1" ht="30" hidden="1">
      <c r="A38" s="33" t="s">
        <v>60</v>
      </c>
      <c r="B38" s="30" t="s">
        <v>13</v>
      </c>
      <c r="C38" s="15"/>
      <c r="D38" s="106">
        <f t="shared" si="0"/>
        <v>0</v>
      </c>
      <c r="E38" s="110"/>
      <c r="F38" s="109"/>
      <c r="G38" s="107">
        <f t="shared" si="1"/>
        <v>0</v>
      </c>
      <c r="H38" s="107">
        <v>0</v>
      </c>
      <c r="I38" s="22">
        <v>3635</v>
      </c>
      <c r="J38" s="71">
        <v>0</v>
      </c>
    </row>
    <row r="39" spans="1:10" s="28" customFormat="1" ht="30">
      <c r="A39" s="33" t="s">
        <v>24</v>
      </c>
      <c r="B39" s="30"/>
      <c r="C39" s="15">
        <f>F39*12</f>
        <v>0</v>
      </c>
      <c r="D39" s="106">
        <f t="shared" si="0"/>
        <v>7851.6</v>
      </c>
      <c r="E39" s="110">
        <f>H39*12</f>
        <v>2.16</v>
      </c>
      <c r="F39" s="109"/>
      <c r="G39" s="107">
        <f t="shared" si="1"/>
        <v>2.16</v>
      </c>
      <c r="H39" s="107">
        <v>0.18</v>
      </c>
      <c r="I39" s="22">
        <v>3635</v>
      </c>
      <c r="J39" s="71">
        <v>0.1391</v>
      </c>
    </row>
    <row r="40" spans="1:10" s="22" customFormat="1" ht="15">
      <c r="A40" s="33" t="s">
        <v>26</v>
      </c>
      <c r="B40" s="30" t="s">
        <v>27</v>
      </c>
      <c r="C40" s="15">
        <f>F40*12</f>
        <v>0</v>
      </c>
      <c r="D40" s="106">
        <f>G40*I40</f>
        <v>1744.8</v>
      </c>
      <c r="E40" s="110">
        <f>H40*12</f>
        <v>0.48</v>
      </c>
      <c r="F40" s="109"/>
      <c r="G40" s="107">
        <f>12*H40</f>
        <v>0.48</v>
      </c>
      <c r="H40" s="107">
        <v>0.04</v>
      </c>
      <c r="I40" s="22">
        <v>3635</v>
      </c>
      <c r="J40" s="71">
        <v>0.032100000000000004</v>
      </c>
    </row>
    <row r="41" spans="1:10" s="22" customFormat="1" ht="15">
      <c r="A41" s="33" t="s">
        <v>28</v>
      </c>
      <c r="B41" s="35" t="s">
        <v>29</v>
      </c>
      <c r="C41" s="36">
        <f>F41*12</f>
        <v>0</v>
      </c>
      <c r="D41" s="106">
        <v>933.47</v>
      </c>
      <c r="E41" s="111">
        <f>H41*12</f>
        <v>0.25680055020632736</v>
      </c>
      <c r="F41" s="112"/>
      <c r="G41" s="107">
        <f>D41/I41</f>
        <v>0.25680055020632736</v>
      </c>
      <c r="H41" s="107">
        <f>G41/12</f>
        <v>0.02140004585052728</v>
      </c>
      <c r="I41" s="22">
        <v>3635</v>
      </c>
      <c r="J41" s="71">
        <v>0.021400000000000002</v>
      </c>
    </row>
    <row r="42" spans="1:10" s="34" customFormat="1" ht="30">
      <c r="A42" s="33" t="s">
        <v>25</v>
      </c>
      <c r="B42" s="30" t="s">
        <v>102</v>
      </c>
      <c r="C42" s="15">
        <f>F42*12</f>
        <v>0</v>
      </c>
      <c r="D42" s="106">
        <v>1400.2</v>
      </c>
      <c r="E42" s="110">
        <f>H42*12</f>
        <v>0.3851994497936726</v>
      </c>
      <c r="F42" s="109"/>
      <c r="G42" s="107">
        <f>D42/I42</f>
        <v>0.38519944979367265</v>
      </c>
      <c r="H42" s="107">
        <f>G42/12</f>
        <v>0.03209995414947272</v>
      </c>
      <c r="I42" s="22">
        <v>3635</v>
      </c>
      <c r="J42" s="71">
        <v>0.032100000000000004</v>
      </c>
    </row>
    <row r="43" spans="1:10" s="34" customFormat="1" ht="15">
      <c r="A43" s="33" t="s">
        <v>39</v>
      </c>
      <c r="B43" s="30"/>
      <c r="C43" s="31"/>
      <c r="D43" s="107">
        <f>D45+D46+D47+D48+D49+D50+D51+D52+D53+D54+D57</f>
        <v>20325.34</v>
      </c>
      <c r="E43" s="107"/>
      <c r="F43" s="109"/>
      <c r="G43" s="107">
        <f>D43/I43</f>
        <v>5.591565337001375</v>
      </c>
      <c r="H43" s="107">
        <f>G43/12</f>
        <v>0.46596377808344797</v>
      </c>
      <c r="I43" s="22">
        <v>3635</v>
      </c>
      <c r="J43" s="71">
        <v>0.4573001421366346</v>
      </c>
    </row>
    <row r="44" spans="1:10" s="28" customFormat="1" ht="15" hidden="1">
      <c r="A44" s="12"/>
      <c r="B44" s="37"/>
      <c r="C44" s="5"/>
      <c r="D44" s="113"/>
      <c r="E44" s="114"/>
      <c r="F44" s="115"/>
      <c r="G44" s="114"/>
      <c r="H44" s="114"/>
      <c r="I44" s="22"/>
      <c r="J44" s="71"/>
    </row>
    <row r="45" spans="1:10" s="28" customFormat="1" ht="15">
      <c r="A45" s="12" t="s">
        <v>51</v>
      </c>
      <c r="B45" s="37" t="s">
        <v>18</v>
      </c>
      <c r="C45" s="5"/>
      <c r="D45" s="113">
        <v>184.33</v>
      </c>
      <c r="E45" s="114"/>
      <c r="F45" s="115"/>
      <c r="G45" s="114"/>
      <c r="H45" s="114"/>
      <c r="I45" s="22">
        <v>3635</v>
      </c>
      <c r="J45" s="71">
        <v>0.010700000000000001</v>
      </c>
    </row>
    <row r="46" spans="1:10" s="28" customFormat="1" ht="15">
      <c r="A46" s="12" t="s">
        <v>19</v>
      </c>
      <c r="B46" s="37" t="s">
        <v>23</v>
      </c>
      <c r="C46" s="5">
        <f>F46*12</f>
        <v>0</v>
      </c>
      <c r="D46" s="113">
        <v>390.07</v>
      </c>
      <c r="E46" s="114">
        <f>H46*12</f>
        <v>0</v>
      </c>
      <c r="F46" s="115"/>
      <c r="G46" s="114"/>
      <c r="H46" s="114"/>
      <c r="I46" s="22">
        <v>3635</v>
      </c>
      <c r="J46" s="71">
        <v>0.010700000000000001</v>
      </c>
    </row>
    <row r="47" spans="1:10" s="28" customFormat="1" ht="15">
      <c r="A47" s="12" t="s">
        <v>113</v>
      </c>
      <c r="B47" s="37" t="s">
        <v>18</v>
      </c>
      <c r="C47" s="5">
        <f>F47*12</f>
        <v>0</v>
      </c>
      <c r="D47" s="113">
        <v>4601.34</v>
      </c>
      <c r="E47" s="114">
        <f>H47*12</f>
        <v>0</v>
      </c>
      <c r="F47" s="115"/>
      <c r="G47" s="114"/>
      <c r="H47" s="114"/>
      <c r="I47" s="22">
        <v>3635</v>
      </c>
      <c r="J47" s="71">
        <v>0.08560000000000001</v>
      </c>
    </row>
    <row r="48" spans="1:10" s="28" customFormat="1" ht="15">
      <c r="A48" s="12" t="s">
        <v>68</v>
      </c>
      <c r="B48" s="37" t="s">
        <v>18</v>
      </c>
      <c r="C48" s="5">
        <f>F48*12</f>
        <v>0</v>
      </c>
      <c r="D48" s="113">
        <v>743.35</v>
      </c>
      <c r="E48" s="114">
        <f>H48*12</f>
        <v>0</v>
      </c>
      <c r="F48" s="115"/>
      <c r="G48" s="114"/>
      <c r="H48" s="114"/>
      <c r="I48" s="22">
        <v>3635</v>
      </c>
      <c r="J48" s="71">
        <v>0.010700000000000001</v>
      </c>
    </row>
    <row r="49" spans="1:10" s="28" customFormat="1" ht="15">
      <c r="A49" s="12" t="s">
        <v>20</v>
      </c>
      <c r="B49" s="37" t="s">
        <v>18</v>
      </c>
      <c r="C49" s="5">
        <f>F49*12</f>
        <v>0</v>
      </c>
      <c r="D49" s="113">
        <v>3314.05</v>
      </c>
      <c r="E49" s="114">
        <f>H49*12</f>
        <v>0</v>
      </c>
      <c r="F49" s="115"/>
      <c r="G49" s="114"/>
      <c r="H49" s="114"/>
      <c r="I49" s="22">
        <v>3635</v>
      </c>
      <c r="J49" s="71">
        <v>0.07490000000000001</v>
      </c>
    </row>
    <row r="50" spans="1:10" s="28" customFormat="1" ht="15">
      <c r="A50" s="12" t="s">
        <v>21</v>
      </c>
      <c r="B50" s="37" t="s">
        <v>18</v>
      </c>
      <c r="C50" s="5">
        <f>F50*12</f>
        <v>0</v>
      </c>
      <c r="D50" s="113">
        <v>780.14</v>
      </c>
      <c r="E50" s="114">
        <f>H50*12</f>
        <v>0</v>
      </c>
      <c r="F50" s="115"/>
      <c r="G50" s="114"/>
      <c r="H50" s="114"/>
      <c r="I50" s="22">
        <v>3635</v>
      </c>
      <c r="J50" s="71">
        <v>0.021400000000000002</v>
      </c>
    </row>
    <row r="51" spans="1:10" s="28" customFormat="1" ht="15">
      <c r="A51" s="12" t="s">
        <v>63</v>
      </c>
      <c r="B51" s="37" t="s">
        <v>18</v>
      </c>
      <c r="C51" s="5"/>
      <c r="D51" s="113">
        <v>371.66</v>
      </c>
      <c r="E51" s="114"/>
      <c r="F51" s="115"/>
      <c r="G51" s="114"/>
      <c r="H51" s="114"/>
      <c r="I51" s="22">
        <v>3635</v>
      </c>
      <c r="J51" s="71">
        <v>0.010700000000000001</v>
      </c>
    </row>
    <row r="52" spans="1:10" s="28" customFormat="1" ht="15">
      <c r="A52" s="12" t="s">
        <v>64</v>
      </c>
      <c r="B52" s="37" t="s">
        <v>23</v>
      </c>
      <c r="C52" s="5"/>
      <c r="D52" s="113">
        <v>1486.7</v>
      </c>
      <c r="E52" s="114"/>
      <c r="F52" s="115"/>
      <c r="G52" s="114"/>
      <c r="H52" s="114"/>
      <c r="I52" s="22">
        <v>3635</v>
      </c>
      <c r="J52" s="71">
        <v>0.032100000000000004</v>
      </c>
    </row>
    <row r="53" spans="1:10" s="28" customFormat="1" ht="25.5">
      <c r="A53" s="12" t="s">
        <v>22</v>
      </c>
      <c r="B53" s="37" t="s">
        <v>18</v>
      </c>
      <c r="C53" s="5">
        <f>F53*12</f>
        <v>0</v>
      </c>
      <c r="D53" s="113">
        <v>2878.79</v>
      </c>
      <c r="E53" s="114">
        <f>H53*12</f>
        <v>0</v>
      </c>
      <c r="F53" s="115"/>
      <c r="G53" s="114"/>
      <c r="H53" s="114"/>
      <c r="I53" s="22">
        <v>3635</v>
      </c>
      <c r="J53" s="71">
        <v>0.06420000000000001</v>
      </c>
    </row>
    <row r="54" spans="1:10" s="28" customFormat="1" ht="15">
      <c r="A54" s="12" t="s">
        <v>119</v>
      </c>
      <c r="B54" s="37" t="s">
        <v>18</v>
      </c>
      <c r="C54" s="5"/>
      <c r="D54" s="113">
        <v>2617.3</v>
      </c>
      <c r="E54" s="114"/>
      <c r="F54" s="115"/>
      <c r="G54" s="114"/>
      <c r="H54" s="114"/>
      <c r="I54" s="22">
        <v>3635</v>
      </c>
      <c r="J54" s="71">
        <v>0.010700000000000001</v>
      </c>
    </row>
    <row r="55" spans="1:10" s="28" customFormat="1" ht="15" hidden="1">
      <c r="A55" s="12"/>
      <c r="B55" s="37"/>
      <c r="C55" s="13"/>
      <c r="D55" s="113"/>
      <c r="E55" s="116"/>
      <c r="F55" s="115"/>
      <c r="G55" s="114"/>
      <c r="H55" s="114"/>
      <c r="I55" s="22"/>
      <c r="J55" s="71"/>
    </row>
    <row r="56" spans="1:10" s="28" customFormat="1" ht="15" hidden="1">
      <c r="A56" s="12"/>
      <c r="B56" s="37"/>
      <c r="C56" s="5"/>
      <c r="D56" s="113"/>
      <c r="E56" s="114"/>
      <c r="F56" s="115"/>
      <c r="G56" s="114"/>
      <c r="H56" s="114"/>
      <c r="I56" s="22"/>
      <c r="J56" s="71"/>
    </row>
    <row r="57" spans="1:10" s="28" customFormat="1" ht="27" customHeight="1">
      <c r="A57" s="12" t="s">
        <v>115</v>
      </c>
      <c r="B57" s="97" t="s">
        <v>13</v>
      </c>
      <c r="C57" s="5"/>
      <c r="D57" s="113">
        <v>2957.61</v>
      </c>
      <c r="E57" s="114"/>
      <c r="F57" s="115"/>
      <c r="G57" s="114"/>
      <c r="H57" s="114"/>
      <c r="I57" s="22">
        <v>3635</v>
      </c>
      <c r="J57" s="71">
        <v>0.029300142136634573</v>
      </c>
    </row>
    <row r="58" spans="1:10" s="34" customFormat="1" ht="30">
      <c r="A58" s="33" t="s">
        <v>47</v>
      </c>
      <c r="B58" s="30"/>
      <c r="C58" s="31"/>
      <c r="D58" s="107">
        <f>SUM(D59:D70)</f>
        <v>2115</v>
      </c>
      <c r="E58" s="107"/>
      <c r="F58" s="109"/>
      <c r="G58" s="107">
        <f>D58/I58</f>
        <v>0.5818431911966988</v>
      </c>
      <c r="H58" s="107">
        <f>G58/12</f>
        <v>0.0484869325997249</v>
      </c>
      <c r="I58" s="22">
        <v>3635</v>
      </c>
      <c r="J58" s="71">
        <v>0.042800000000000005</v>
      </c>
    </row>
    <row r="59" spans="1:10" s="28" customFormat="1" ht="15" hidden="1">
      <c r="A59" s="12" t="s">
        <v>40</v>
      </c>
      <c r="B59" s="37" t="s">
        <v>69</v>
      </c>
      <c r="C59" s="5"/>
      <c r="D59" s="113">
        <f aca="true" t="shared" si="2" ref="D59:D70">G59*I59</f>
        <v>0</v>
      </c>
      <c r="E59" s="114"/>
      <c r="F59" s="115"/>
      <c r="G59" s="114">
        <f aca="true" t="shared" si="3" ref="G59:G70">H59*12</f>
        <v>0</v>
      </c>
      <c r="H59" s="114">
        <v>0</v>
      </c>
      <c r="I59" s="22">
        <v>3635</v>
      </c>
      <c r="J59" s="71">
        <v>0</v>
      </c>
    </row>
    <row r="60" spans="1:10" s="28" customFormat="1" ht="25.5" hidden="1">
      <c r="A60" s="12" t="s">
        <v>41</v>
      </c>
      <c r="B60" s="37" t="s">
        <v>52</v>
      </c>
      <c r="C60" s="5"/>
      <c r="D60" s="113">
        <f t="shared" si="2"/>
        <v>0</v>
      </c>
      <c r="E60" s="114"/>
      <c r="F60" s="115"/>
      <c r="G60" s="114">
        <f t="shared" si="3"/>
        <v>0</v>
      </c>
      <c r="H60" s="114">
        <v>0</v>
      </c>
      <c r="I60" s="22">
        <v>3635</v>
      </c>
      <c r="J60" s="71">
        <v>0</v>
      </c>
    </row>
    <row r="61" spans="1:10" s="28" customFormat="1" ht="15" hidden="1">
      <c r="A61" s="12" t="s">
        <v>74</v>
      </c>
      <c r="B61" s="37" t="s">
        <v>73</v>
      </c>
      <c r="C61" s="5"/>
      <c r="D61" s="113">
        <f t="shared" si="2"/>
        <v>0</v>
      </c>
      <c r="E61" s="114"/>
      <c r="F61" s="115"/>
      <c r="G61" s="114">
        <f t="shared" si="3"/>
        <v>0</v>
      </c>
      <c r="H61" s="114">
        <v>0</v>
      </c>
      <c r="I61" s="22">
        <v>3635</v>
      </c>
      <c r="J61" s="71">
        <v>0</v>
      </c>
    </row>
    <row r="62" spans="1:10" s="28" customFormat="1" ht="25.5" hidden="1">
      <c r="A62" s="12" t="s">
        <v>70</v>
      </c>
      <c r="B62" s="37" t="s">
        <v>71</v>
      </c>
      <c r="C62" s="5"/>
      <c r="D62" s="113">
        <f t="shared" si="2"/>
        <v>0</v>
      </c>
      <c r="E62" s="114"/>
      <c r="F62" s="115"/>
      <c r="G62" s="114">
        <f t="shared" si="3"/>
        <v>0</v>
      </c>
      <c r="H62" s="114">
        <v>0</v>
      </c>
      <c r="I62" s="22">
        <v>3635</v>
      </c>
      <c r="J62" s="71">
        <v>0</v>
      </c>
    </row>
    <row r="63" spans="1:10" s="28" customFormat="1" ht="15" hidden="1">
      <c r="A63" s="12" t="s">
        <v>42</v>
      </c>
      <c r="B63" s="37" t="s">
        <v>72</v>
      </c>
      <c r="C63" s="5"/>
      <c r="D63" s="113">
        <f t="shared" si="2"/>
        <v>0</v>
      </c>
      <c r="E63" s="114"/>
      <c r="F63" s="115"/>
      <c r="G63" s="114">
        <f t="shared" si="3"/>
        <v>0</v>
      </c>
      <c r="H63" s="114">
        <v>0</v>
      </c>
      <c r="I63" s="22">
        <v>3635</v>
      </c>
      <c r="J63" s="71">
        <v>0</v>
      </c>
    </row>
    <row r="64" spans="1:10" s="28" customFormat="1" ht="15" hidden="1">
      <c r="A64" s="12" t="s">
        <v>54</v>
      </c>
      <c r="B64" s="37" t="s">
        <v>73</v>
      </c>
      <c r="C64" s="5"/>
      <c r="D64" s="113">
        <f t="shared" si="2"/>
        <v>0</v>
      </c>
      <c r="E64" s="114"/>
      <c r="F64" s="115"/>
      <c r="G64" s="114">
        <f t="shared" si="3"/>
        <v>0</v>
      </c>
      <c r="H64" s="114">
        <v>0</v>
      </c>
      <c r="I64" s="22">
        <v>3635</v>
      </c>
      <c r="J64" s="71">
        <v>0</v>
      </c>
    </row>
    <row r="65" spans="1:10" s="28" customFormat="1" ht="15" hidden="1">
      <c r="A65" s="12" t="s">
        <v>55</v>
      </c>
      <c r="B65" s="37" t="s">
        <v>18</v>
      </c>
      <c r="C65" s="5"/>
      <c r="D65" s="113">
        <f t="shared" si="2"/>
        <v>0</v>
      </c>
      <c r="E65" s="114"/>
      <c r="F65" s="115"/>
      <c r="G65" s="114">
        <f t="shared" si="3"/>
        <v>0</v>
      </c>
      <c r="H65" s="114">
        <v>0</v>
      </c>
      <c r="I65" s="22">
        <v>3635</v>
      </c>
      <c r="J65" s="71">
        <v>0</v>
      </c>
    </row>
    <row r="66" spans="1:10" s="28" customFormat="1" ht="25.5" hidden="1">
      <c r="A66" s="12" t="s">
        <v>53</v>
      </c>
      <c r="B66" s="37" t="s">
        <v>18</v>
      </c>
      <c r="C66" s="5"/>
      <c r="D66" s="113">
        <f t="shared" si="2"/>
        <v>0</v>
      </c>
      <c r="E66" s="114"/>
      <c r="F66" s="115"/>
      <c r="G66" s="114">
        <f t="shared" si="3"/>
        <v>0</v>
      </c>
      <c r="H66" s="114">
        <v>0</v>
      </c>
      <c r="I66" s="22">
        <v>3635</v>
      </c>
      <c r="J66" s="71">
        <v>0</v>
      </c>
    </row>
    <row r="67" spans="1:10" s="28" customFormat="1" ht="15">
      <c r="A67" s="12" t="s">
        <v>103</v>
      </c>
      <c r="B67" s="37" t="s">
        <v>18</v>
      </c>
      <c r="C67" s="5"/>
      <c r="D67" s="113">
        <v>2115</v>
      </c>
      <c r="E67" s="114"/>
      <c r="F67" s="115"/>
      <c r="G67" s="114"/>
      <c r="H67" s="114"/>
      <c r="I67" s="22">
        <v>3635</v>
      </c>
      <c r="J67" s="71">
        <v>0.042800000000000005</v>
      </c>
    </row>
    <row r="68" spans="1:10" s="28" customFormat="1" ht="18" customHeight="1" hidden="1">
      <c r="A68" s="12" t="s">
        <v>66</v>
      </c>
      <c r="B68" s="37" t="s">
        <v>10</v>
      </c>
      <c r="C68" s="5"/>
      <c r="D68" s="113">
        <f t="shared" si="2"/>
        <v>0</v>
      </c>
      <c r="E68" s="114"/>
      <c r="F68" s="115"/>
      <c r="G68" s="114">
        <f t="shared" si="3"/>
        <v>0</v>
      </c>
      <c r="H68" s="114">
        <v>0</v>
      </c>
      <c r="I68" s="22">
        <v>3635</v>
      </c>
      <c r="J68" s="71">
        <v>0</v>
      </c>
    </row>
    <row r="69" spans="1:10" s="28" customFormat="1" ht="21.75" customHeight="1" hidden="1">
      <c r="A69" s="12" t="s">
        <v>65</v>
      </c>
      <c r="B69" s="37" t="s">
        <v>10</v>
      </c>
      <c r="C69" s="13"/>
      <c r="D69" s="113">
        <f t="shared" si="2"/>
        <v>0</v>
      </c>
      <c r="E69" s="116"/>
      <c r="F69" s="115"/>
      <c r="G69" s="114">
        <f t="shared" si="3"/>
        <v>0</v>
      </c>
      <c r="H69" s="114">
        <v>0</v>
      </c>
      <c r="I69" s="22">
        <v>3635</v>
      </c>
      <c r="J69" s="71">
        <v>0</v>
      </c>
    </row>
    <row r="70" spans="1:10" s="28" customFormat="1" ht="15" customHeight="1" hidden="1">
      <c r="A70" s="12" t="s">
        <v>78</v>
      </c>
      <c r="B70" s="37" t="s">
        <v>18</v>
      </c>
      <c r="C70" s="5"/>
      <c r="D70" s="113">
        <f t="shared" si="2"/>
        <v>0</v>
      </c>
      <c r="E70" s="114"/>
      <c r="F70" s="115"/>
      <c r="G70" s="114">
        <f t="shared" si="3"/>
        <v>0</v>
      </c>
      <c r="H70" s="114">
        <v>0</v>
      </c>
      <c r="I70" s="22">
        <v>3635</v>
      </c>
      <c r="J70" s="71">
        <v>0</v>
      </c>
    </row>
    <row r="71" spans="1:10" s="28" customFormat="1" ht="30">
      <c r="A71" s="33" t="s">
        <v>48</v>
      </c>
      <c r="B71" s="37"/>
      <c r="C71" s="5"/>
      <c r="D71" s="107">
        <f>D73+D74</f>
        <v>1907.32</v>
      </c>
      <c r="E71" s="114"/>
      <c r="F71" s="115"/>
      <c r="G71" s="107">
        <f>D71/I71</f>
        <v>0.5247097661623108</v>
      </c>
      <c r="H71" s="107">
        <f>G71/12</f>
        <v>0.04372581384685923</v>
      </c>
      <c r="I71" s="22">
        <v>3635</v>
      </c>
      <c r="J71" s="71">
        <v>0.054542526364053184</v>
      </c>
    </row>
    <row r="72" spans="1:10" s="28" customFormat="1" ht="15" hidden="1">
      <c r="A72" s="12"/>
      <c r="B72" s="37"/>
      <c r="C72" s="5"/>
      <c r="D72" s="113"/>
      <c r="E72" s="114"/>
      <c r="F72" s="115"/>
      <c r="G72" s="114"/>
      <c r="H72" s="114"/>
      <c r="I72" s="22"/>
      <c r="J72" s="71"/>
    </row>
    <row r="73" spans="1:10" s="28" customFormat="1" ht="25.5">
      <c r="A73" s="12" t="s">
        <v>120</v>
      </c>
      <c r="B73" s="97" t="s">
        <v>13</v>
      </c>
      <c r="C73" s="5"/>
      <c r="D73" s="113">
        <v>321.07</v>
      </c>
      <c r="E73" s="114"/>
      <c r="F73" s="115"/>
      <c r="G73" s="114"/>
      <c r="H73" s="114"/>
      <c r="I73" s="22"/>
      <c r="J73" s="71"/>
    </row>
    <row r="74" spans="1:10" s="28" customFormat="1" ht="15">
      <c r="A74" s="12" t="s">
        <v>104</v>
      </c>
      <c r="B74" s="37" t="s">
        <v>18</v>
      </c>
      <c r="C74" s="5"/>
      <c r="D74" s="113">
        <v>1586.25</v>
      </c>
      <c r="E74" s="114"/>
      <c r="F74" s="115"/>
      <c r="G74" s="114"/>
      <c r="H74" s="114"/>
      <c r="I74" s="22">
        <v>3635</v>
      </c>
      <c r="J74" s="71">
        <v>0.032100000000000004</v>
      </c>
    </row>
    <row r="75" spans="1:10" s="28" customFormat="1" ht="15" hidden="1">
      <c r="A75" s="12" t="s">
        <v>67</v>
      </c>
      <c r="B75" s="37" t="s">
        <v>10</v>
      </c>
      <c r="C75" s="5"/>
      <c r="D75" s="113">
        <f>G75*I75</f>
        <v>0</v>
      </c>
      <c r="E75" s="114"/>
      <c r="F75" s="115"/>
      <c r="G75" s="114">
        <f>H75*12</f>
        <v>0</v>
      </c>
      <c r="H75" s="114">
        <v>0</v>
      </c>
      <c r="I75" s="22">
        <v>3635</v>
      </c>
      <c r="J75" s="71">
        <v>0</v>
      </c>
    </row>
    <row r="76" spans="1:10" s="28" customFormat="1" ht="15">
      <c r="A76" s="33" t="s">
        <v>49</v>
      </c>
      <c r="B76" s="37"/>
      <c r="C76" s="5"/>
      <c r="D76" s="107">
        <f>D77+D78+D79</f>
        <v>6906.96</v>
      </c>
      <c r="E76" s="114"/>
      <c r="F76" s="115"/>
      <c r="G76" s="107">
        <f>D76/I76</f>
        <v>1.9001265474552957</v>
      </c>
      <c r="H76" s="107">
        <f>G76/12</f>
        <v>0.15834387895460797</v>
      </c>
      <c r="I76" s="22">
        <v>3635</v>
      </c>
      <c r="J76" s="71">
        <v>0.14980000000000002</v>
      </c>
    </row>
    <row r="77" spans="1:10" s="28" customFormat="1" ht="15">
      <c r="A77" s="12" t="s">
        <v>43</v>
      </c>
      <c r="B77" s="37" t="s">
        <v>10</v>
      </c>
      <c r="C77" s="5"/>
      <c r="D77" s="113">
        <v>1036.08</v>
      </c>
      <c r="E77" s="114"/>
      <c r="F77" s="115"/>
      <c r="G77" s="114"/>
      <c r="H77" s="114"/>
      <c r="I77" s="22">
        <v>3635</v>
      </c>
      <c r="J77" s="71">
        <v>0.021400000000000002</v>
      </c>
    </row>
    <row r="78" spans="1:10" s="28" customFormat="1" ht="15">
      <c r="A78" s="12" t="s">
        <v>81</v>
      </c>
      <c r="B78" s="37" t="s">
        <v>18</v>
      </c>
      <c r="C78" s="5"/>
      <c r="D78" s="113">
        <v>5093.85</v>
      </c>
      <c r="E78" s="114"/>
      <c r="F78" s="115"/>
      <c r="G78" s="114"/>
      <c r="H78" s="114"/>
      <c r="I78" s="22">
        <v>3635</v>
      </c>
      <c r="J78" s="71">
        <v>0.10700000000000001</v>
      </c>
    </row>
    <row r="79" spans="1:10" s="28" customFormat="1" ht="15">
      <c r="A79" s="12" t="s">
        <v>44</v>
      </c>
      <c r="B79" s="37" t="s">
        <v>18</v>
      </c>
      <c r="C79" s="5"/>
      <c r="D79" s="113">
        <v>777.03</v>
      </c>
      <c r="E79" s="114"/>
      <c r="F79" s="115"/>
      <c r="G79" s="114"/>
      <c r="H79" s="114"/>
      <c r="I79" s="22">
        <v>3635</v>
      </c>
      <c r="J79" s="71">
        <v>0.021400000000000002</v>
      </c>
    </row>
    <row r="80" spans="1:10" s="28" customFormat="1" ht="15">
      <c r="A80" s="33" t="s">
        <v>50</v>
      </c>
      <c r="B80" s="37"/>
      <c r="C80" s="5"/>
      <c r="D80" s="107">
        <f>D81+D82</f>
        <v>1681.99</v>
      </c>
      <c r="E80" s="114"/>
      <c r="F80" s="115"/>
      <c r="G80" s="107">
        <f>D80/I80</f>
        <v>0.46272077028885833</v>
      </c>
      <c r="H80" s="107">
        <f>G80/12</f>
        <v>0.038560064190738194</v>
      </c>
      <c r="I80" s="22">
        <v>3635</v>
      </c>
      <c r="J80" s="71">
        <v>0.09630000000000001</v>
      </c>
    </row>
    <row r="81" spans="1:10" s="28" customFormat="1" ht="15">
      <c r="A81" s="12" t="s">
        <v>45</v>
      </c>
      <c r="B81" s="37" t="s">
        <v>18</v>
      </c>
      <c r="C81" s="5"/>
      <c r="D81" s="113">
        <v>932.26</v>
      </c>
      <c r="E81" s="114"/>
      <c r="F81" s="115"/>
      <c r="G81" s="114"/>
      <c r="H81" s="114"/>
      <c r="I81" s="22">
        <v>3635</v>
      </c>
      <c r="J81" s="71">
        <v>0.021400000000000002</v>
      </c>
    </row>
    <row r="82" spans="1:10" s="28" customFormat="1" ht="15">
      <c r="A82" s="12" t="s">
        <v>46</v>
      </c>
      <c r="B82" s="37" t="s">
        <v>18</v>
      </c>
      <c r="C82" s="5"/>
      <c r="D82" s="113">
        <v>749.73</v>
      </c>
      <c r="E82" s="114"/>
      <c r="F82" s="115"/>
      <c r="G82" s="114"/>
      <c r="H82" s="114"/>
      <c r="I82" s="22">
        <v>3635</v>
      </c>
      <c r="J82" s="71">
        <v>0.021400000000000002</v>
      </c>
    </row>
    <row r="83" spans="1:10" s="22" customFormat="1" ht="15">
      <c r="A83" s="33" t="s">
        <v>62</v>
      </c>
      <c r="B83" s="30"/>
      <c r="C83" s="31"/>
      <c r="D83" s="107">
        <f>D84</f>
        <v>1381.39</v>
      </c>
      <c r="E83" s="107"/>
      <c r="F83" s="109"/>
      <c r="G83" s="107">
        <f>D83/I83</f>
        <v>0.3800247592847318</v>
      </c>
      <c r="H83" s="107">
        <f>G83/12</f>
        <v>0.03166872994039432</v>
      </c>
      <c r="I83" s="22">
        <v>3635</v>
      </c>
      <c r="J83" s="71">
        <v>0.21400000000000002</v>
      </c>
    </row>
    <row r="84" spans="1:10" s="28" customFormat="1" ht="25.5">
      <c r="A84" s="12" t="s">
        <v>75</v>
      </c>
      <c r="B84" s="97" t="s">
        <v>13</v>
      </c>
      <c r="C84" s="5"/>
      <c r="D84" s="113">
        <v>1381.39</v>
      </c>
      <c r="E84" s="114"/>
      <c r="F84" s="115"/>
      <c r="G84" s="114"/>
      <c r="H84" s="114"/>
      <c r="I84" s="22">
        <v>3635</v>
      </c>
      <c r="J84" s="71">
        <v>0.032100000000000004</v>
      </c>
    </row>
    <row r="85" spans="1:10" s="28" customFormat="1" ht="15" hidden="1">
      <c r="A85" s="12"/>
      <c r="B85" s="37"/>
      <c r="C85" s="5"/>
      <c r="D85" s="113"/>
      <c r="E85" s="114"/>
      <c r="F85" s="115"/>
      <c r="G85" s="114"/>
      <c r="H85" s="114"/>
      <c r="I85" s="22"/>
      <c r="J85" s="71"/>
    </row>
    <row r="86" spans="1:10" s="22" customFormat="1" ht="15">
      <c r="A86" s="33" t="s">
        <v>61</v>
      </c>
      <c r="B86" s="30"/>
      <c r="C86" s="31"/>
      <c r="D86" s="107">
        <f>D87+D88</f>
        <v>27036.29</v>
      </c>
      <c r="E86" s="107"/>
      <c r="F86" s="109"/>
      <c r="G86" s="107">
        <f>D86/I86</f>
        <v>7.437768913342504</v>
      </c>
      <c r="H86" s="107">
        <f>G86/12</f>
        <v>0.6198140761118753</v>
      </c>
      <c r="I86" s="22">
        <v>3635</v>
      </c>
      <c r="J86" s="71">
        <v>0.5778000000000001</v>
      </c>
    </row>
    <row r="87" spans="1:10" s="28" customFormat="1" ht="15">
      <c r="A87" s="12" t="s">
        <v>76</v>
      </c>
      <c r="B87" s="97" t="s">
        <v>69</v>
      </c>
      <c r="C87" s="5"/>
      <c r="D87" s="113">
        <v>24798.36</v>
      </c>
      <c r="E87" s="114"/>
      <c r="F87" s="115"/>
      <c r="G87" s="114"/>
      <c r="H87" s="114"/>
      <c r="I87" s="22">
        <v>3635</v>
      </c>
      <c r="J87" s="71">
        <v>0.535</v>
      </c>
    </row>
    <row r="88" spans="1:10" s="28" customFormat="1" ht="15">
      <c r="A88" s="12" t="s">
        <v>105</v>
      </c>
      <c r="B88" s="37" t="s">
        <v>69</v>
      </c>
      <c r="C88" s="5"/>
      <c r="D88" s="113">
        <v>2237.93</v>
      </c>
      <c r="E88" s="114"/>
      <c r="F88" s="115"/>
      <c r="G88" s="114"/>
      <c r="H88" s="114"/>
      <c r="I88" s="22">
        <v>3635</v>
      </c>
      <c r="J88" s="71">
        <v>0.042800000000000005</v>
      </c>
    </row>
    <row r="89" spans="1:10" s="28" customFormat="1" ht="25.5" customHeight="1" hidden="1">
      <c r="A89" s="12" t="s">
        <v>77</v>
      </c>
      <c r="B89" s="37" t="s">
        <v>18</v>
      </c>
      <c r="C89" s="5"/>
      <c r="D89" s="113"/>
      <c r="E89" s="114"/>
      <c r="F89" s="115"/>
      <c r="G89" s="114"/>
      <c r="H89" s="114">
        <v>0</v>
      </c>
      <c r="I89" s="22">
        <v>3635</v>
      </c>
      <c r="J89" s="71">
        <v>0</v>
      </c>
    </row>
    <row r="90" spans="1:10" s="22" customFormat="1" ht="18.75" hidden="1">
      <c r="A90" s="38"/>
      <c r="B90" s="97"/>
      <c r="C90" s="36"/>
      <c r="D90" s="111"/>
      <c r="E90" s="111"/>
      <c r="F90" s="112"/>
      <c r="G90" s="111"/>
      <c r="H90" s="111"/>
      <c r="J90" s="71"/>
    </row>
    <row r="91" spans="1:10" s="22" customFormat="1" ht="30.75" thickBot="1">
      <c r="A91" s="38" t="s">
        <v>36</v>
      </c>
      <c r="B91" s="30" t="s">
        <v>13</v>
      </c>
      <c r="C91" s="36">
        <f>F91*12</f>
        <v>0</v>
      </c>
      <c r="D91" s="111">
        <f>G91*I91</f>
        <v>30533.999999999996</v>
      </c>
      <c r="E91" s="111">
        <f>H91*12</f>
        <v>8.399999999999999</v>
      </c>
      <c r="F91" s="112"/>
      <c r="G91" s="111">
        <f>H91*12</f>
        <v>8.399999999999999</v>
      </c>
      <c r="H91" s="111">
        <v>0.7</v>
      </c>
      <c r="I91" s="22">
        <v>3635</v>
      </c>
      <c r="J91" s="71">
        <v>0.29960000000000003</v>
      </c>
    </row>
    <row r="92" spans="1:10" s="22" customFormat="1" ht="19.5" hidden="1" thickBot="1">
      <c r="A92" s="38" t="s">
        <v>34</v>
      </c>
      <c r="B92" s="30"/>
      <c r="C92" s="15">
        <f>F92*12</f>
        <v>0</v>
      </c>
      <c r="D92" s="15"/>
      <c r="E92" s="15"/>
      <c r="F92" s="15"/>
      <c r="G92" s="15"/>
      <c r="H92" s="15"/>
      <c r="I92" s="22">
        <v>3635</v>
      </c>
      <c r="J92" s="71"/>
    </row>
    <row r="93" spans="1:10" s="28" customFormat="1" ht="15.75" hidden="1" thickBot="1">
      <c r="A93" s="12" t="s">
        <v>82</v>
      </c>
      <c r="B93" s="37"/>
      <c r="C93" s="5"/>
      <c r="D93" s="11"/>
      <c r="E93" s="5"/>
      <c r="F93" s="4"/>
      <c r="G93" s="5"/>
      <c r="H93" s="5"/>
      <c r="I93" s="22">
        <v>3635</v>
      </c>
      <c r="J93" s="72"/>
    </row>
    <row r="94" spans="1:10" s="28" customFormat="1" ht="15.75" hidden="1" thickBot="1">
      <c r="A94" s="12" t="s">
        <v>106</v>
      </c>
      <c r="B94" s="37"/>
      <c r="C94" s="5"/>
      <c r="D94" s="11"/>
      <c r="E94" s="5"/>
      <c r="F94" s="4"/>
      <c r="G94" s="5"/>
      <c r="H94" s="5"/>
      <c r="I94" s="22">
        <v>3635</v>
      </c>
      <c r="J94" s="72"/>
    </row>
    <row r="95" spans="1:10" s="28" customFormat="1" ht="15.75" hidden="1" thickBot="1">
      <c r="A95" s="12" t="s">
        <v>107</v>
      </c>
      <c r="B95" s="37"/>
      <c r="C95" s="5"/>
      <c r="D95" s="11"/>
      <c r="E95" s="5"/>
      <c r="F95" s="4"/>
      <c r="G95" s="5"/>
      <c r="H95" s="5"/>
      <c r="I95" s="22">
        <v>3635</v>
      </c>
      <c r="J95" s="72"/>
    </row>
    <row r="96" spans="1:10" s="28" customFormat="1" ht="15.75" hidden="1" thickBot="1">
      <c r="A96" s="12" t="s">
        <v>83</v>
      </c>
      <c r="B96" s="37"/>
      <c r="C96" s="5"/>
      <c r="D96" s="11"/>
      <c r="E96" s="5"/>
      <c r="F96" s="4"/>
      <c r="G96" s="5"/>
      <c r="H96" s="5"/>
      <c r="I96" s="22">
        <v>3635</v>
      </c>
      <c r="J96" s="72"/>
    </row>
    <row r="97" spans="1:10" s="28" customFormat="1" ht="15.75" hidden="1" thickBot="1">
      <c r="A97" s="12" t="s">
        <v>84</v>
      </c>
      <c r="B97" s="37"/>
      <c r="C97" s="5"/>
      <c r="D97" s="11"/>
      <c r="E97" s="5"/>
      <c r="F97" s="4"/>
      <c r="G97" s="5"/>
      <c r="H97" s="5"/>
      <c r="I97" s="22">
        <v>3635</v>
      </c>
      <c r="J97" s="72"/>
    </row>
    <row r="98" spans="1:10" s="28" customFormat="1" ht="15.75" hidden="1" thickBot="1">
      <c r="A98" s="57" t="s">
        <v>85</v>
      </c>
      <c r="B98" s="58"/>
      <c r="C98" s="59"/>
      <c r="D98" s="60"/>
      <c r="E98" s="59"/>
      <c r="F98" s="61"/>
      <c r="G98" s="59"/>
      <c r="H98" s="59"/>
      <c r="I98" s="22">
        <v>3635</v>
      </c>
      <c r="J98" s="72"/>
    </row>
    <row r="99" spans="1:9" s="101" customFormat="1" ht="26.25" hidden="1" thickBot="1">
      <c r="A99" s="98" t="s">
        <v>111</v>
      </c>
      <c r="B99" s="97" t="s">
        <v>112</v>
      </c>
      <c r="C99" s="99"/>
      <c r="D99" s="100"/>
      <c r="E99" s="99"/>
      <c r="F99" s="63"/>
      <c r="G99" s="99"/>
      <c r="H99" s="103"/>
      <c r="I99" s="22">
        <v>3635</v>
      </c>
    </row>
    <row r="100" spans="1:9" s="101" customFormat="1" ht="19.5" thickBot="1">
      <c r="A100" s="9" t="s">
        <v>121</v>
      </c>
      <c r="B100" s="39" t="s">
        <v>12</v>
      </c>
      <c r="C100" s="99"/>
      <c r="D100" s="100">
        <f>G100*I100</f>
        <v>61504.19999999999</v>
      </c>
      <c r="E100" s="99"/>
      <c r="F100" s="100"/>
      <c r="G100" s="99">
        <f>12*H100</f>
        <v>16.919999999999998</v>
      </c>
      <c r="H100" s="104">
        <v>1.41</v>
      </c>
      <c r="I100" s="22">
        <v>3635</v>
      </c>
    </row>
    <row r="101" spans="1:10" s="22" customFormat="1" ht="19.5" customHeight="1" thickBot="1">
      <c r="A101" s="62" t="s">
        <v>35</v>
      </c>
      <c r="B101" s="21"/>
      <c r="C101" s="55">
        <f>F101*12</f>
        <v>0</v>
      </c>
      <c r="D101" s="55">
        <f>D91+D86+D83+D80+D76+D71+D58+D43+D42+D41+D40+D39+D35+D33+D32+D31+D30+D21+D16+D100+D34</f>
        <v>586909.62</v>
      </c>
      <c r="E101" s="55">
        <f>E91+E86+E83+E80+E76+E71+E58+E43+E42+E41+E40+E39+E35+E33+E32+E31+E30+E21+E16+E100+E34</f>
        <v>103.96199999999999</v>
      </c>
      <c r="F101" s="55">
        <f>F91+F86+F83+F80+F76+F71+F58+F43+F42+F41+F40+F39+F35+F33+F32+F31+F30+F21+F16+F100+F34</f>
        <v>0</v>
      </c>
      <c r="G101" s="55">
        <f>G91+G86+G83+G80+G76+G71+G58+G43+G42+G41+G40+G39+G35+G33+G32+G31+G30+G21+G16+G100+G34</f>
        <v>161.4606932599725</v>
      </c>
      <c r="H101" s="55">
        <f>H91+H86+H83+H80+H76+H71+H58+H43+H42+H41+H40+H39+H35+H33+H32+H31+H30+H21+H16+H100+H34</f>
        <v>13.460289316827144</v>
      </c>
      <c r="J101" s="71"/>
    </row>
    <row r="102" spans="1:10" s="41" customFormat="1" ht="20.25" hidden="1" thickBot="1">
      <c r="A102" s="9" t="s">
        <v>30</v>
      </c>
      <c r="B102" s="39" t="s">
        <v>12</v>
      </c>
      <c r="C102" s="39" t="s">
        <v>31</v>
      </c>
      <c r="D102" s="40"/>
      <c r="E102" s="39" t="s">
        <v>31</v>
      </c>
      <c r="F102" s="10"/>
      <c r="G102" s="39" t="s">
        <v>31</v>
      </c>
      <c r="H102" s="10"/>
      <c r="J102" s="73"/>
    </row>
    <row r="103" spans="1:10" s="6" customFormat="1" ht="12.75">
      <c r="A103" s="42"/>
      <c r="J103" s="74"/>
    </row>
    <row r="104" spans="1:10" s="6" customFormat="1" ht="12.75">
      <c r="A104" s="42"/>
      <c r="J104" s="74"/>
    </row>
    <row r="105" spans="1:10" s="41" customFormat="1" ht="20.25" hidden="1" thickBot="1">
      <c r="A105" s="9"/>
      <c r="B105" s="39"/>
      <c r="C105" s="39"/>
      <c r="D105" s="40"/>
      <c r="E105" s="39"/>
      <c r="F105" s="10"/>
      <c r="G105" s="39"/>
      <c r="H105" s="10"/>
      <c r="I105" s="22"/>
      <c r="J105" s="73"/>
    </row>
    <row r="106" spans="1:10" s="22" customFormat="1" ht="19.5" hidden="1" thickBot="1">
      <c r="A106" s="9" t="s">
        <v>108</v>
      </c>
      <c r="B106" s="21"/>
      <c r="C106" s="55">
        <f>F106*12</f>
        <v>0</v>
      </c>
      <c r="D106" s="55"/>
      <c r="E106" s="55"/>
      <c r="F106" s="55"/>
      <c r="G106" s="55"/>
      <c r="H106" s="56"/>
      <c r="I106" s="22">
        <v>3635</v>
      </c>
      <c r="J106" s="71"/>
    </row>
    <row r="107" spans="1:10" s="28" customFormat="1" ht="15" hidden="1">
      <c r="A107" s="52" t="s">
        <v>82</v>
      </c>
      <c r="B107" s="53"/>
      <c r="C107" s="13"/>
      <c r="D107" s="54"/>
      <c r="E107" s="13"/>
      <c r="F107" s="14"/>
      <c r="G107" s="13"/>
      <c r="H107" s="14"/>
      <c r="I107" s="22">
        <v>3635</v>
      </c>
      <c r="J107" s="72"/>
    </row>
    <row r="108" spans="1:10" s="28" customFormat="1" ht="15" hidden="1">
      <c r="A108" s="12" t="s">
        <v>106</v>
      </c>
      <c r="B108" s="37"/>
      <c r="C108" s="5"/>
      <c r="D108" s="11"/>
      <c r="E108" s="5"/>
      <c r="F108" s="4"/>
      <c r="G108" s="5"/>
      <c r="H108" s="4"/>
      <c r="I108" s="22">
        <v>3635</v>
      </c>
      <c r="J108" s="72"/>
    </row>
    <row r="109" spans="1:10" s="28" customFormat="1" ht="15.75" hidden="1" thickBot="1">
      <c r="A109" s="47" t="s">
        <v>107</v>
      </c>
      <c r="B109" s="48"/>
      <c r="C109" s="49"/>
      <c r="D109" s="50"/>
      <c r="E109" s="49"/>
      <c r="F109" s="51"/>
      <c r="G109" s="49"/>
      <c r="H109" s="51"/>
      <c r="I109" s="22">
        <v>3635</v>
      </c>
      <c r="J109" s="72"/>
    </row>
    <row r="110" spans="1:10" s="6" customFormat="1" ht="12.75" hidden="1">
      <c r="A110" s="42"/>
      <c r="J110" s="74"/>
    </row>
    <row r="111" spans="1:10" s="6" customFormat="1" ht="12.75" hidden="1">
      <c r="A111" s="42"/>
      <c r="J111" s="74"/>
    </row>
    <row r="112" spans="1:10" s="6" customFormat="1" ht="12.75" hidden="1">
      <c r="A112" s="42"/>
      <c r="J112" s="74"/>
    </row>
    <row r="113" spans="1:10" s="66" customFormat="1" ht="15.75" hidden="1" thickBot="1">
      <c r="A113" s="64" t="s">
        <v>109</v>
      </c>
      <c r="B113" s="65"/>
      <c r="C113" s="65"/>
      <c r="D113" s="67">
        <f>D101+D106</f>
        <v>586909.62</v>
      </c>
      <c r="E113" s="65"/>
      <c r="F113" s="65"/>
      <c r="G113" s="67">
        <f>G101+G106</f>
        <v>161.4606932599725</v>
      </c>
      <c r="H113" s="68">
        <f>H101+H106</f>
        <v>13.460289316827144</v>
      </c>
      <c r="J113" s="75"/>
    </row>
    <row r="114" spans="1:10" s="66" customFormat="1" ht="15">
      <c r="A114" s="76"/>
      <c r="B114" s="77"/>
      <c r="C114" s="77"/>
      <c r="D114" s="78"/>
      <c r="E114" s="77"/>
      <c r="F114" s="77"/>
      <c r="G114" s="78"/>
      <c r="H114" s="78"/>
      <c r="J114" s="75"/>
    </row>
    <row r="115" spans="1:10" s="66" customFormat="1" ht="15.75" thickBot="1">
      <c r="A115" s="76"/>
      <c r="B115" s="77"/>
      <c r="C115" s="77"/>
      <c r="D115" s="78"/>
      <c r="E115" s="77"/>
      <c r="F115" s="77"/>
      <c r="G115" s="78"/>
      <c r="H115" s="78"/>
      <c r="J115" s="75"/>
    </row>
    <row r="116" spans="1:10" s="66" customFormat="1" ht="19.5" thickBot="1">
      <c r="A116" s="79" t="s">
        <v>110</v>
      </c>
      <c r="B116" s="80"/>
      <c r="C116" s="80">
        <f>F116*12</f>
        <v>0</v>
      </c>
      <c r="D116" s="81">
        <f>D123+D124+D125+D126</f>
        <v>117868.85</v>
      </c>
      <c r="E116" s="81">
        <f>E123+E124+E125+E126</f>
        <v>0</v>
      </c>
      <c r="F116" s="81">
        <f>F123+F124+F125+F126</f>
        <v>0</v>
      </c>
      <c r="G116" s="81">
        <f>G123+G124+G125+G126</f>
        <v>32.42264099037139</v>
      </c>
      <c r="H116" s="81">
        <f>H123+H124+H125+H126</f>
        <v>2.6968129298486936</v>
      </c>
      <c r="I116" s="22">
        <v>3635</v>
      </c>
      <c r="J116" s="75"/>
    </row>
    <row r="117" spans="1:10" s="66" customFormat="1" ht="15" hidden="1">
      <c r="A117" s="82"/>
      <c r="B117" s="83"/>
      <c r="C117" s="83"/>
      <c r="D117" s="84"/>
      <c r="E117" s="83"/>
      <c r="F117" s="85"/>
      <c r="G117" s="83"/>
      <c r="H117" s="85"/>
      <c r="I117" s="22">
        <v>3635</v>
      </c>
      <c r="J117" s="75"/>
    </row>
    <row r="118" spans="1:10" s="66" customFormat="1" ht="15" hidden="1">
      <c r="A118" s="86"/>
      <c r="B118" s="87"/>
      <c r="C118" s="87"/>
      <c r="D118" s="88"/>
      <c r="E118" s="87"/>
      <c r="F118" s="89"/>
      <c r="G118" s="83"/>
      <c r="H118" s="85"/>
      <c r="I118" s="22">
        <v>3635</v>
      </c>
      <c r="J118" s="75"/>
    </row>
    <row r="119" spans="1:10" s="66" customFormat="1" ht="15" hidden="1">
      <c r="A119" s="86"/>
      <c r="B119" s="87"/>
      <c r="C119" s="87"/>
      <c r="D119" s="88"/>
      <c r="E119" s="87"/>
      <c r="F119" s="89"/>
      <c r="G119" s="83"/>
      <c r="H119" s="85"/>
      <c r="I119" s="22">
        <v>3635</v>
      </c>
      <c r="J119" s="75"/>
    </row>
    <row r="120" spans="1:10" s="66" customFormat="1" ht="15" hidden="1">
      <c r="A120" s="86"/>
      <c r="B120" s="87"/>
      <c r="C120" s="87"/>
      <c r="D120" s="88"/>
      <c r="E120" s="87"/>
      <c r="F120" s="89"/>
      <c r="G120" s="83"/>
      <c r="H120" s="85"/>
      <c r="I120" s="22">
        <v>3635</v>
      </c>
      <c r="J120" s="75"/>
    </row>
    <row r="121" spans="1:10" s="66" customFormat="1" ht="15" hidden="1">
      <c r="A121" s="86"/>
      <c r="B121" s="87"/>
      <c r="C121" s="87"/>
      <c r="D121" s="88"/>
      <c r="E121" s="87"/>
      <c r="F121" s="89"/>
      <c r="G121" s="83"/>
      <c r="H121" s="85"/>
      <c r="I121" s="22">
        <v>3635</v>
      </c>
      <c r="J121" s="75"/>
    </row>
    <row r="122" spans="1:10" s="66" customFormat="1" ht="15" hidden="1">
      <c r="A122" s="86"/>
      <c r="B122" s="87"/>
      <c r="C122" s="87"/>
      <c r="D122" s="88"/>
      <c r="E122" s="87"/>
      <c r="F122" s="89"/>
      <c r="G122" s="83"/>
      <c r="H122" s="85"/>
      <c r="I122" s="22">
        <v>3635</v>
      </c>
      <c r="J122" s="75"/>
    </row>
    <row r="123" spans="1:10" s="66" customFormat="1" ht="15">
      <c r="A123" s="86" t="s">
        <v>122</v>
      </c>
      <c r="B123" s="87"/>
      <c r="C123" s="87"/>
      <c r="D123" s="120">
        <v>80918.32</v>
      </c>
      <c r="E123" s="87"/>
      <c r="F123" s="89"/>
      <c r="G123" s="83">
        <f>D123/I123</f>
        <v>22.26088583218707</v>
      </c>
      <c r="H123" s="85">
        <v>1.85</v>
      </c>
      <c r="I123" s="22">
        <v>3635</v>
      </c>
      <c r="J123" s="75"/>
    </row>
    <row r="124" spans="1:10" s="66" customFormat="1" ht="15">
      <c r="A124" s="86" t="s">
        <v>123</v>
      </c>
      <c r="B124" s="87"/>
      <c r="C124" s="87"/>
      <c r="D124" s="120">
        <v>25457.55</v>
      </c>
      <c r="E124" s="87"/>
      <c r="F124" s="89"/>
      <c r="G124" s="83">
        <v>7</v>
      </c>
      <c r="H124" s="85">
        <f>G124/12</f>
        <v>0.5833333333333334</v>
      </c>
      <c r="I124" s="22">
        <v>3635</v>
      </c>
      <c r="J124" s="75"/>
    </row>
    <row r="125" spans="1:10" s="66" customFormat="1" ht="15">
      <c r="A125" s="86" t="s">
        <v>124</v>
      </c>
      <c r="B125" s="87"/>
      <c r="C125" s="87"/>
      <c r="D125" s="120">
        <v>8102.9</v>
      </c>
      <c r="E125" s="87"/>
      <c r="F125" s="89"/>
      <c r="G125" s="83">
        <f>D125/I125</f>
        <v>2.2291334250343877</v>
      </c>
      <c r="H125" s="85">
        <f>G125/12</f>
        <v>0.18576111875286563</v>
      </c>
      <c r="I125" s="22">
        <v>3635</v>
      </c>
      <c r="J125" s="75"/>
    </row>
    <row r="126" spans="1:10" s="66" customFormat="1" ht="25.5">
      <c r="A126" s="86" t="s">
        <v>125</v>
      </c>
      <c r="B126" s="87"/>
      <c r="C126" s="87"/>
      <c r="D126" s="120">
        <v>3390.08</v>
      </c>
      <c r="E126" s="87"/>
      <c r="F126" s="89"/>
      <c r="G126" s="83">
        <f>D126/I126</f>
        <v>0.9326217331499312</v>
      </c>
      <c r="H126" s="85">
        <f>G126/12</f>
        <v>0.07771847776249427</v>
      </c>
      <c r="I126" s="22">
        <v>3635</v>
      </c>
      <c r="J126" s="75"/>
    </row>
    <row r="127" spans="1:10" s="66" customFormat="1" ht="15">
      <c r="A127" s="90"/>
      <c r="B127" s="91"/>
      <c r="C127" s="91"/>
      <c r="D127" s="91"/>
      <c r="E127" s="91"/>
      <c r="F127" s="91"/>
      <c r="G127" s="91"/>
      <c r="H127" s="91"/>
      <c r="I127" s="22"/>
      <c r="J127" s="75"/>
    </row>
    <row r="128" spans="1:10" s="66" customFormat="1" ht="15.75" thickBot="1">
      <c r="A128" s="90"/>
      <c r="B128" s="91"/>
      <c r="C128" s="91"/>
      <c r="D128" s="91"/>
      <c r="E128" s="91"/>
      <c r="F128" s="91"/>
      <c r="G128" s="91"/>
      <c r="H128" s="91"/>
      <c r="I128" s="22"/>
      <c r="J128" s="75"/>
    </row>
    <row r="129" spans="1:8" s="96" customFormat="1" ht="19.5" thickBot="1">
      <c r="A129" s="92" t="s">
        <v>109</v>
      </c>
      <c r="B129" s="93"/>
      <c r="C129" s="94"/>
      <c r="D129" s="95">
        <f>D101+D105+D116</f>
        <v>704778.47</v>
      </c>
      <c r="E129" s="95">
        <f>E101+E105+E116</f>
        <v>103.96199999999999</v>
      </c>
      <c r="F129" s="95">
        <f>F101+F105+F116</f>
        <v>0</v>
      </c>
      <c r="G129" s="95">
        <f>G101+G105+G116</f>
        <v>193.88333425034386</v>
      </c>
      <c r="H129" s="95">
        <f>H101+H105+H116</f>
        <v>16.157102246675837</v>
      </c>
    </row>
    <row r="130" spans="1:10" s="6" customFormat="1" ht="12.75">
      <c r="A130" s="90"/>
      <c r="B130" s="91"/>
      <c r="C130" s="91"/>
      <c r="D130" s="91"/>
      <c r="E130" s="91"/>
      <c r="F130" s="91"/>
      <c r="G130" s="91"/>
      <c r="H130" s="91"/>
      <c r="J130" s="74"/>
    </row>
    <row r="131" spans="1:10" s="6" customFormat="1" ht="12.75">
      <c r="A131" s="42"/>
      <c r="J131" s="74"/>
    </row>
    <row r="132" spans="1:10" s="6" customFormat="1" ht="12.75">
      <c r="A132" s="42"/>
      <c r="J132" s="74"/>
    </row>
    <row r="133" spans="1:10" s="41" customFormat="1" ht="19.5">
      <c r="A133" s="43"/>
      <c r="B133" s="44"/>
      <c r="C133" s="7"/>
      <c r="D133" s="7"/>
      <c r="E133" s="7"/>
      <c r="F133" s="7"/>
      <c r="G133" s="7"/>
      <c r="H133" s="7"/>
      <c r="J133" s="73"/>
    </row>
    <row r="134" spans="1:10" s="6" customFormat="1" ht="14.25">
      <c r="A134" s="136" t="s">
        <v>32</v>
      </c>
      <c r="B134" s="136"/>
      <c r="C134" s="136"/>
      <c r="D134" s="136"/>
      <c r="E134" s="136"/>
      <c r="F134" s="136"/>
      <c r="J134" s="74"/>
    </row>
    <row r="135" s="6" customFormat="1" ht="12.75">
      <c r="J135" s="74"/>
    </row>
    <row r="136" spans="1:10" s="6" customFormat="1" ht="12.75">
      <c r="A136" s="42" t="s">
        <v>33</v>
      </c>
      <c r="J136" s="74"/>
    </row>
    <row r="137" s="6" customFormat="1" ht="12.75">
      <c r="J137" s="74"/>
    </row>
    <row r="138" s="6" customFormat="1" ht="12.75">
      <c r="J138" s="74"/>
    </row>
    <row r="139" s="6" customFormat="1" ht="12.75">
      <c r="J139" s="74"/>
    </row>
    <row r="140" s="6" customFormat="1" ht="12.75">
      <c r="J140" s="74"/>
    </row>
    <row r="141" s="6" customFormat="1" ht="12.75">
      <c r="J141" s="74"/>
    </row>
    <row r="142" s="6" customFormat="1" ht="12.75">
      <c r="J142" s="74"/>
    </row>
    <row r="143" s="6" customFormat="1" ht="12.75">
      <c r="J143" s="74"/>
    </row>
    <row r="144" s="6" customFormat="1" ht="12.75">
      <c r="J144" s="74"/>
    </row>
    <row r="145" s="6" customFormat="1" ht="12.75">
      <c r="J145" s="74"/>
    </row>
    <row r="146" s="6" customFormat="1" ht="12.75">
      <c r="J146" s="74"/>
    </row>
    <row r="147" s="6" customFormat="1" ht="12.75">
      <c r="J147" s="74"/>
    </row>
    <row r="148" s="6" customFormat="1" ht="12.75">
      <c r="J148" s="74"/>
    </row>
    <row r="149" s="6" customFormat="1" ht="12.75">
      <c r="J149" s="74"/>
    </row>
    <row r="150" s="6" customFormat="1" ht="12.75">
      <c r="J150" s="74"/>
    </row>
    <row r="151" s="6" customFormat="1" ht="12.75">
      <c r="J151" s="74"/>
    </row>
    <row r="152" s="6" customFormat="1" ht="12.75">
      <c r="J152" s="74"/>
    </row>
    <row r="153" s="6" customFormat="1" ht="12.75">
      <c r="J153" s="74"/>
    </row>
    <row r="154" s="6" customFormat="1" ht="12.75">
      <c r="J154" s="74"/>
    </row>
  </sheetData>
  <sheetProtection/>
  <mergeCells count="12">
    <mergeCell ref="A1:H1"/>
    <mergeCell ref="B2:H2"/>
    <mergeCell ref="B3:H3"/>
    <mergeCell ref="B4:H4"/>
    <mergeCell ref="A6:H6"/>
    <mergeCell ref="A7:H7"/>
    <mergeCell ref="A9:H9"/>
    <mergeCell ref="A10:H10"/>
    <mergeCell ref="A11:H11"/>
    <mergeCell ref="A12:H12"/>
    <mergeCell ref="A15:H15"/>
    <mergeCell ref="A134:F134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2013-05-30T11:33:16Z</cp:lastPrinted>
  <dcterms:created xsi:type="dcterms:W3CDTF">2010-04-02T14:46:04Z</dcterms:created>
  <dcterms:modified xsi:type="dcterms:W3CDTF">2014-08-13T05:59:46Z</dcterms:modified>
  <cp:category/>
  <cp:version/>
  <cp:contentType/>
  <cp:contentStatus/>
</cp:coreProperties>
</file>